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952" tabRatio="718" activeTab="1"/>
  </bookViews>
  <sheets>
    <sheet name="Notice" sheetId="1" r:id="rId1"/>
    <sheet name="Tableaux récapitulatifs" sheetId="2" r:id="rId2"/>
    <sheet name="Fiche Identité" sheetId="3" r:id="rId3"/>
    <sheet name="Part1-Coor" sheetId="4" r:id="rId4"/>
    <sheet name="Part2" sheetId="5" r:id="rId5"/>
    <sheet name="Part3" sheetId="6" r:id="rId6"/>
    <sheet name="Part4" sheetId="7" r:id="rId7"/>
    <sheet name="Part5" sheetId="8" r:id="rId8"/>
    <sheet name="Part6" sheetId="9" r:id="rId9"/>
    <sheet name="Part7" sheetId="10" r:id="rId10"/>
    <sheet name="Part8" sheetId="11" r:id="rId11"/>
    <sheet name="Part9" sheetId="12" r:id="rId12"/>
    <sheet name="Part10" sheetId="13" r:id="rId13"/>
    <sheet name="Imprimer" sheetId="14" state="hidden" r:id="rId14"/>
  </sheets>
  <definedNames>
    <definedName name="_xlnm.Print_Titles" localSheetId="2">'Fiche Identité'!$1:$18</definedName>
    <definedName name="_xlnm.Print_Titles" localSheetId="12">'Part10'!$1:$8</definedName>
    <definedName name="_xlnm.Print_Titles" localSheetId="3">'Part1-Coor'!$1:$8</definedName>
    <definedName name="_xlnm.Print_Titles" localSheetId="4">'Part2'!$1:$8</definedName>
    <definedName name="_xlnm.Print_Titles" localSheetId="5">'Part3'!$1:$8</definedName>
    <definedName name="_xlnm.Print_Titles" localSheetId="6">'Part4'!$1:$8</definedName>
    <definedName name="_xlnm.Print_Titles" localSheetId="7">'Part5'!$1:$8</definedName>
    <definedName name="_xlnm.Print_Titles" localSheetId="8">'Part6'!$1:$8</definedName>
    <definedName name="_xlnm.Print_Titles" localSheetId="9">'Part7'!$1:$8</definedName>
    <definedName name="_xlnm.Print_Titles" localSheetId="10">'Part8'!$1:$8</definedName>
    <definedName name="_xlnm.Print_Titles" localSheetId="11">'Part9'!$1:$8</definedName>
    <definedName name="TVA">'Imprimer'!$Z$1:$Z$2</definedName>
    <definedName name="UNITES">'Part1-Coor'!$W$6:$W$40</definedName>
    <definedName name="_xlnm.Print_Area" localSheetId="2">'Fiche Identité'!$A$1:$AM$62</definedName>
    <definedName name="_xlnm.Print_Area" localSheetId="0">'Notice'!$B$1:$C$191</definedName>
    <definedName name="_xlnm.Print_Area" localSheetId="3">'Part1-Coor'!$A$1:$M$219</definedName>
    <definedName name="_xlnm.Print_Area" localSheetId="1">'Tableaux récapitulatifs'!$B$1:$U$48</definedName>
  </definedNames>
  <calcPr fullCalcOnLoad="1"/>
</workbook>
</file>

<file path=xl/comments10.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11.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12.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13.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3.xml><?xml version="1.0" encoding="utf-8"?>
<comments xmlns="http://schemas.openxmlformats.org/spreadsheetml/2006/main">
  <authors>
    <author>GauthierA</author>
    <author>Gentier</author>
    <author>Alain Gauthier</author>
  </authors>
  <commentList>
    <comment ref="C14" authorId="0">
      <text>
        <r>
          <rPr>
            <b/>
            <sz val="10"/>
            <rFont val="Arial"/>
            <family val="2"/>
          </rPr>
          <t>Maximum 20 caractères</t>
        </r>
      </text>
    </comment>
    <comment ref="C20" authorId="0">
      <text>
        <r>
          <rPr>
            <b/>
            <sz val="8"/>
            <rFont val="Tahoma"/>
            <family val="2"/>
          </rPr>
          <t xml:space="preserve">Pour cet appel à projets, 
la durée du projet doit être comprise </t>
        </r>
        <r>
          <rPr>
            <b/>
            <sz val="8"/>
            <color indexed="10"/>
            <rFont val="Tahoma"/>
            <family val="2"/>
          </rPr>
          <t>entre 12 et 48 mois</t>
        </r>
        <r>
          <rPr>
            <b/>
            <sz val="8"/>
            <rFont val="Tahoma"/>
            <family val="2"/>
          </rPr>
          <t>.</t>
        </r>
      </text>
    </comment>
    <comment ref="C15" authorId="1">
      <text>
        <r>
          <rPr>
            <b/>
            <sz val="8"/>
            <rFont val="Tahoma"/>
            <family val="2"/>
          </rPr>
          <t>2 lignes maximum</t>
        </r>
        <r>
          <rPr>
            <sz val="8"/>
            <rFont val="Tahoma"/>
            <family val="2"/>
          </rPr>
          <t xml:space="preserve">
</t>
        </r>
      </text>
    </comment>
    <comment ref="C17" authorId="1">
      <text>
        <r>
          <rPr>
            <b/>
            <sz val="8"/>
            <rFont val="Tahoma"/>
            <family val="2"/>
          </rPr>
          <t>2 lignes maximum</t>
        </r>
        <r>
          <rPr>
            <sz val="8"/>
            <rFont val="Tahoma"/>
            <family val="2"/>
          </rPr>
          <t xml:space="preserve">
</t>
        </r>
      </text>
    </comment>
    <comment ref="D25" authorId="1">
      <text>
        <r>
          <rPr>
            <b/>
            <sz val="8"/>
            <rFont val="Tahoma"/>
            <family val="2"/>
          </rPr>
          <t>Menu déroulant</t>
        </r>
        <r>
          <rPr>
            <sz val="8"/>
            <rFont val="Tahoma"/>
            <family val="2"/>
          </rPr>
          <t xml:space="preserve">
</t>
        </r>
      </text>
    </comment>
    <comment ref="D27" authorId="1">
      <text>
        <r>
          <rPr>
            <b/>
            <sz val="8"/>
            <rFont val="Tahoma"/>
            <family val="2"/>
          </rPr>
          <t>Menu déroulant</t>
        </r>
        <r>
          <rPr>
            <sz val="8"/>
            <rFont val="Tahoma"/>
            <family val="2"/>
          </rPr>
          <t xml:space="preserve">
</t>
        </r>
      </text>
    </comment>
    <comment ref="B50" authorId="2">
      <text>
        <r>
          <rPr>
            <b/>
            <sz val="8"/>
            <rFont val="Tahoma"/>
            <family val="2"/>
          </rPr>
          <t>1. Environ 1000 caractères par ligne EXCEL
2. Hauteur de ligne fixée sur la base de Arial 10</t>
        </r>
      </text>
    </comment>
    <comment ref="G25" authorId="1">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Gentier</author>
    <author>Auteur</author>
    <author>PETIT Sebastien</author>
    <author>PETIT Sreimon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M162" authorId="2">
      <text>
        <r>
          <rPr>
            <b/>
            <sz val="9"/>
            <rFont val="Tahoma"/>
            <family val="2"/>
          </rPr>
          <t>Menu déroulant</t>
        </r>
        <r>
          <rPr>
            <sz val="9"/>
            <rFont val="Tahoma"/>
            <family val="2"/>
          </rPr>
          <t xml:space="preserve">
</t>
        </r>
      </text>
    </comment>
    <comment ref="D97" authorId="2">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H97" authorId="3">
      <text>
        <r>
          <rPr>
            <sz val="9"/>
            <rFont val="Tahoma"/>
            <family val="2"/>
          </rPr>
          <t xml:space="preserve">concerne uniquement les JCJC
</t>
        </r>
      </text>
    </comment>
  </commentList>
</comments>
</file>

<file path=xl/comments5.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6.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7.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8.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9.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sharedStrings.xml><?xml version="1.0" encoding="utf-8"?>
<sst xmlns="http://schemas.openxmlformats.org/spreadsheetml/2006/main" count="3212" uniqueCount="325">
  <si>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</si>
  <si>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</si>
  <si>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</si>
  <si>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</si>
  <si>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Autre</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</si>
  <si>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</si>
  <si>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</si>
  <si>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</si>
  <si>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</si>
  <si>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</si>
  <si>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</si>
  <si>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</si>
  <si>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</si>
  <si>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</si>
  <si>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</si>
  <si>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</si>
  <si>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</si>
  <si>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</si>
  <si>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</si>
  <si>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</si>
  <si>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</si>
  <si>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</si>
  <si>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</si>
  <si>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</si>
  <si>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</si>
  <si>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</si>
  <si>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</si>
  <si>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</si>
  <si>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</si>
  <si>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</si>
  <si>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</si>
  <si>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</si>
  <si>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</si>
  <si>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</si>
  <si>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</si>
  <si>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</si>
  <si>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</si>
  <si>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 xml:space="preserve">N° de dossier : </t>
  </si>
  <si>
    <t xml:space="preserve">Axes thématiques : </t>
  </si>
  <si>
    <t xml:space="preserve">Sous-thèmes : </t>
  </si>
  <si>
    <t>non</t>
  </si>
  <si>
    <t>Partenaire 1 (coordinateur)</t>
  </si>
  <si>
    <t>Aide demandée (€)</t>
  </si>
  <si>
    <t>Coût (€)</t>
  </si>
  <si>
    <t>DR</t>
  </si>
  <si>
    <t>CR</t>
  </si>
  <si>
    <t>MC</t>
  </si>
  <si>
    <t>PUPH</t>
  </si>
  <si>
    <t>Ingénieur</t>
  </si>
  <si>
    <t>Dr</t>
  </si>
  <si>
    <t>Titre</t>
  </si>
  <si>
    <t>F</t>
  </si>
  <si>
    <t>Genre</t>
  </si>
  <si>
    <t>Sigle du partenaire                         (laboratoire / entreprise / ...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</si>
  <si>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</si>
  <si>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</si>
  <si>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</si>
  <si>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</si>
  <si>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</si>
  <si>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</si>
  <si>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</si>
  <si>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</si>
  <si>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</si>
  <si>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</si>
  <si>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</si>
  <si>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</si>
  <si>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</si>
  <si>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</si>
  <si>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</si>
  <si>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</si>
  <si>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 Identification et budget</t>
  </si>
  <si>
    <t>Sigle du partenaire</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</si>
  <si>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</si>
  <si>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</si>
  <si>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</si>
  <si>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</si>
  <si>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</si>
  <si>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</si>
  <si>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</si>
  <si>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</si>
  <si>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</si>
  <si>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</si>
  <si>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</si>
  <si>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</si>
  <si>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</si>
  <si>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</si>
  <si>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</si>
  <si>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</si>
  <si>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</si>
  <si>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Micro-entreprise ( ≤ 9 employés)</t>
  </si>
  <si>
    <t>Type unité</t>
  </si>
  <si>
    <t>Pr</t>
  </si>
  <si>
    <t>PH</t>
  </si>
  <si>
    <t>Coût marginal</t>
  </si>
  <si>
    <t>Coût complet</t>
  </si>
  <si>
    <t xml:space="preserve">Fiche Partenaire </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</si>
  <si>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</si>
  <si>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</si>
  <si>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</si>
  <si>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</si>
  <si>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</si>
  <si>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</si>
  <si>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</si>
  <si>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</si>
  <si>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</si>
  <si>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 xml:space="preserve">Directeur de laboratoire : </t>
  </si>
  <si>
    <t>Adresse  
du siège social
du partenaire</t>
  </si>
  <si>
    <t>Adresse  
du responsable
scientifique et
technique</t>
  </si>
  <si>
    <t>Télécopie</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</si>
  <si>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</si>
  <si>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</si>
  <si>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</si>
  <si>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</si>
  <si>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</si>
  <si>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</si>
  <si>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</si>
  <si>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</si>
  <si>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</si>
  <si>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</si>
  <si>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</si>
  <si>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</si>
  <si>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</si>
  <si>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</si>
  <si>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</si>
  <si>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</si>
  <si>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</si>
  <si>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</si>
  <si>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</si>
  <si>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</si>
  <si>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</si>
  <si>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</si>
  <si>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</si>
  <si>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</si>
  <si>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</si>
  <si>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</si>
  <si>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</si>
  <si>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</si>
  <si>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</si>
  <si>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t>Autres soutiens financiers sollicités ou obtenus par le partenaire pour le projet</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</si>
  <si>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</si>
  <si>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</si>
  <si>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</si>
  <si>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</si>
  <si>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</si>
  <si>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</si>
  <si>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</si>
  <si>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Oui</t>
  </si>
  <si>
    <t>Non</t>
  </si>
  <si>
    <t>Post doctorant</t>
  </si>
  <si>
    <t>CDD ingénieur</t>
  </si>
  <si>
    <t>CDD technicien</t>
  </si>
  <si>
    <t>Stagiaire</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</si>
  <si>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</si>
  <si>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</si>
  <si>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</si>
  <si>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</si>
  <si>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</si>
  <si>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</si>
  <si>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</si>
  <si>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Commentaires (le cas échéant)</t>
  </si>
  <si>
    <t xml:space="preserve">Justifier par des éléments factuels, la ou les réponses positives aux questions précédentes : </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</si>
  <si>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</si>
  <si>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</si>
  <si>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</si>
  <si>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</si>
  <si>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</si>
  <si>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</si>
  <si>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</si>
  <si>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</si>
  <si>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</si>
  <si>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</si>
  <si>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</si>
  <si>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</si>
  <si>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</si>
  <si>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</si>
  <si>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</si>
  <si>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</si>
  <si>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</si>
  <si>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</si>
  <si>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</si>
  <si>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</si>
  <si>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</si>
  <si>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</si>
  <si>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</si>
  <si>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</si>
  <si>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</si>
  <si>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</si>
  <si>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</si>
  <si>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</si>
  <si>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</si>
  <si>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</si>
  <si>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</si>
  <si>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</si>
  <si>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</si>
  <si>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</si>
  <si>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</si>
  <si>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</si>
  <si>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</si>
  <si>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</si>
  <si>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</si>
  <si>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</si>
  <si>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</si>
  <si>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</si>
  <si>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</si>
  <si>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</si>
  <si>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</si>
  <si>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</si>
  <si>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</si>
  <si>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</si>
  <si>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</si>
  <si>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</si>
  <si>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</si>
  <si>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</si>
  <si>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</si>
  <si>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</si>
  <si>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</si>
  <si>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</si>
  <si>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</si>
  <si>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</si>
  <si>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</si>
  <si>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</si>
  <si>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</si>
  <si>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</si>
  <si>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</si>
  <si>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</si>
  <si>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</si>
  <si>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</si>
  <si>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</si>
  <si>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</si>
  <si>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</si>
  <si>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</si>
  <si>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</si>
  <si>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</si>
  <si>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</si>
  <si>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</si>
  <si>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</si>
  <si>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</si>
  <si>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L169</t>
  </si>
  <si>
    <t>L162</t>
  </si>
  <si>
    <t>L175</t>
  </si>
  <si>
    <t>L178</t>
  </si>
  <si>
    <t>L177</t>
  </si>
  <si>
    <r>
      <t xml:space="preserve">Engagement du partenaire </t>
    </r>
    <r>
      <rPr>
        <i/>
        <sz val="11"/>
        <rFont val="Arial"/>
        <family val="2"/>
      </rPr>
      <t>(Les signatures sont à apposer uniquement sur le document papier)</t>
    </r>
  </si>
  <si>
    <t>Prénom :</t>
  </si>
  <si>
    <t>Nom :</t>
  </si>
  <si>
    <t>Prénom :</t>
  </si>
  <si>
    <t>Nom :</t>
  </si>
  <si>
    <t>Signature</t>
  </si>
  <si>
    <t>Nom complet du bénéficiaire
(organisme/ entreprise/…)</t>
  </si>
  <si>
    <t xml:space="preserve">Code APE : </t>
  </si>
  <si>
    <t>Effectif (si entreprise) :</t>
  </si>
  <si>
    <t>Sigle
(organisme / entreprise / …)</t>
  </si>
  <si>
    <t>Laboratoire Public</t>
  </si>
  <si>
    <t xml:space="preserve">Programme </t>
  </si>
  <si>
    <t>Matériels et instruments (€)</t>
  </si>
  <si>
    <t>Bâtiments et terrains (€)</t>
  </si>
  <si>
    <t>Totaux (€)</t>
  </si>
  <si>
    <t>Permanents</t>
  </si>
  <si>
    <t>Non permanents
avec financement demandé</t>
  </si>
  <si>
    <t>Non permanents
sans financement demandé</t>
  </si>
  <si>
    <t>personne.  mois</t>
  </si>
  <si>
    <t>Frais de personnel (Max 68%)</t>
  </si>
  <si>
    <t>Autres dépenses(Max 7%)</t>
  </si>
  <si>
    <t>Taux d'aide demandé (%)</t>
  </si>
  <si>
    <t>dont</t>
  </si>
  <si>
    <t>au titre de la facturation interne sur la totalité du projet </t>
  </si>
  <si>
    <t>au titre de la facturation entre partenaires sur la totalité du projet </t>
  </si>
  <si>
    <t>_</t>
  </si>
  <si>
    <t>Annexe financière</t>
  </si>
  <si>
    <t xml:space="preserve">   Date de naissance (JJ/MM/AAAA)</t>
  </si>
  <si>
    <t xml:space="preserve">Siret tutelle gestionnaire </t>
  </si>
  <si>
    <t>Siret tutelle hébergeante</t>
  </si>
  <si>
    <t>Identification du bénéficiaire gestionnaire de l'aide</t>
  </si>
  <si>
    <t>Demande financière détaillée suite à la sélection du projet</t>
  </si>
  <si>
    <t>Acronyme :</t>
  </si>
  <si>
    <t>Total des frais (€)</t>
  </si>
  <si>
    <t>N° de dossier :</t>
  </si>
  <si>
    <t>Récapitulatif financier du projet :</t>
  </si>
  <si>
    <t xml:space="preserve">Nombre d'heures travaillées sur 12 mois : </t>
  </si>
  <si>
    <t>Le partenaire est-il assujetti à la TVA non récupérable ?</t>
  </si>
  <si>
    <t>Coût total (€)</t>
  </si>
  <si>
    <t xml:space="preserve">Nom de la banque : </t>
  </si>
  <si>
    <t xml:space="preserve">Code banque : </t>
  </si>
  <si>
    <t xml:space="preserve">Code guichet : </t>
  </si>
  <si>
    <t xml:space="preserve">N° du compte : </t>
  </si>
  <si>
    <t>Clé RIB :</t>
  </si>
  <si>
    <t>Relevé d’identité bancaire (RIB) (en fournir un exemplaire papier ou scanné)</t>
  </si>
  <si>
    <t>Total personne.  mois</t>
  </si>
  <si>
    <t>TPE / Association</t>
  </si>
  <si>
    <t>PME</t>
  </si>
  <si>
    <t>Divers privé</t>
  </si>
  <si>
    <t>Divers public</t>
  </si>
  <si>
    <t>Prestations de service (et droits de PI) (€)</t>
  </si>
  <si>
    <t>Frais généraux non forfaitisés (€)</t>
  </si>
  <si>
    <t>Personne habilitée à représenter juridiquement l'établissement gestionnaire</t>
  </si>
  <si>
    <t>Document de financement</t>
  </si>
  <si>
    <t>Ayant le pouvoir d'engager juridiquement l'organisme désigné ci-dessus, je déclare:
- avoir pris connaissance de l'ensemble du dossier de soumission du présent projet (documents financiers et scientifiques)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</si>
  <si>
    <t>Décharge d'enseignement</t>
  </si>
  <si>
    <t>Directeur du laboratoire</t>
  </si>
  <si>
    <t>Qualité du signature</t>
  </si>
  <si>
    <t>Responsable scientifique</t>
  </si>
  <si>
    <t>Représentant légal de l'organisme gestionnaire ou toute personne ayant reçu délégation de signature du représentant légal, dans  ce cas préciser "Pour (qualité du représentant légal) et par délégation"</t>
  </si>
  <si>
    <t>Date et durée scientifique du projet :</t>
  </si>
  <si>
    <t>Date début :</t>
  </si>
  <si>
    <t>Date de fin :</t>
  </si>
  <si>
    <t>Durée :</t>
  </si>
  <si>
    <t>Edition 2023</t>
  </si>
  <si>
    <t>ANR-23-</t>
  </si>
  <si>
    <t>Part préciput tutelle gestionnaire (10,5%)</t>
  </si>
  <si>
    <t>Part préciput structure de recherche (3%)</t>
  </si>
  <si>
    <t>Assiette de calcul du préciput* (€)</t>
  </si>
  <si>
    <t>* Cette assiette permet de calculer la part préciput hébergeur et site dans le cas où la tutelle hébergeante déclarée y serait éligible.</t>
  </si>
  <si>
    <t>Total coûts déclarés (€)</t>
  </si>
  <si>
    <t>Pour information : montant maximum des frais prise en compte</t>
  </si>
  <si>
    <t>au titre de la science ouverte</t>
  </si>
  <si>
    <t>Part de l'aide dédiée aux prestations de services et des droits de PI (%)</t>
  </si>
  <si>
    <t>ETI (Entreprise de taille intermédiaire)</t>
  </si>
  <si>
    <t>Hôpital / santé</t>
  </si>
  <si>
    <t xml:space="preserve">Selectionner la base de calcul pour l'assiette de l'aide </t>
  </si>
  <si>
    <t>Aide allouée (€)</t>
  </si>
  <si>
    <t>Coût total déclarés 
(€)</t>
  </si>
  <si>
    <t>Assiette de calcul du preciput 
(€)</t>
  </si>
  <si>
    <t>Aide allouée 
(€)</t>
  </si>
  <si>
    <t>Total coût déclarés (€)</t>
  </si>
  <si>
    <t>Aide alloué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</si>
</sst>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_-* #,##0.00\ [$€-1]_-;\-* #,##0.00\ [$€-1]_-;_-* &quot;-&quot;??\ [$€-1]_-"/>
    <numFmt numFmtId="175" formatCode="_-* #,##0.00\ [$€-1]_-;\-* #,##0.00\ [$€-1]_-;_-* &quot;-&quot;??\ [$€-1]_-;_-@_-"/>
    <numFmt numFmtId="176" formatCode="_-* #,##0\ [$€-1]_-;\-* #,##0\ [$€-1]_-;_-* &quot;-&quot;\ [$€-1]_-;_-@_-"/>
    <numFmt numFmtId="177" formatCode="#,##0\ &quot;€&quot;"/>
    <numFmt numFmtId="178" formatCode="#,##0_ ;\-#,##0\ "/>
    <numFmt numFmtId="179" formatCode="0.0"/>
    <numFmt numFmtId="180" formatCode="#,##0.0\ &quot;€&quot;"/>
    <numFmt numFmtId="181" formatCode="#,##0\ [$€-1];\-#,##0\ [$€-1]"/>
    <numFmt numFmtId="182" formatCode="#,##0\ _€"/>
    <numFmt numFmtId="183" formatCode="#,##0\ [$€-1]"/>
    <numFmt numFmtId="184" formatCode="&quot;Vrai&quot;;&quot;Vrai&quot;;&quot;Faux&quot;"/>
    <numFmt numFmtId="185" formatCode="&quot;Actif&quot;;&quot;Actif&quot;;&quot;Inactif&quot;"/>
    <numFmt numFmtId="186" formatCode="0#&quot; &quot;##&quot; &quot;##&quot; &quot;##&quot; &quot;##"/>
    <numFmt numFmtId="187" formatCode="00000"/>
    <numFmt numFmtId="188" formatCode="dd/mm/yy"/>
    <numFmt numFmtId="189" formatCode="#,##0.00\ &quot;€&quot;"/>
    <numFmt numFmtId="190" formatCode="###&quot; &quot;###&quot; &quot;###&quot; &quot;#####"/>
    <numFmt numFmtId="191" formatCode="00,000,000,000,000"/>
    <numFmt numFmtId="192" formatCode="&quot;###&quot;\ &quot;###&quot;\ &quot;###&quot;\ &quot;#####&quot;"/>
    <numFmt numFmtId="193" formatCode="\X\X\X\X\X\X\X\X\X\X\X\X\X\X\X\X\X\X\X\X"/>
    <numFmt numFmtId="194" formatCode="_-* #,##0.0\ _€_-;\-* #,##0.0\ _€_-;_-* &quot;-&quot;?\ _€_-;_-@_-"/>
    <numFmt numFmtId="195" formatCode="[$-40C]dddd\ d\ mmmm\ yyyy"/>
    <numFmt numFmtId="196" formatCode="#,##0.00\ _€"/>
    <numFmt numFmtId="197" formatCode="0.0%"/>
    <numFmt numFmtId="198" formatCode="#,##0.0\ _€;\-#,##0.0\ _€"/>
    <numFmt numFmtId="199" formatCode="_-* #,##0.0\ _€_-;\-* #,##0.0\ _€_-;_-* &quot;-&quot;\ _€_-;_-@_-"/>
    <numFmt numFmtId="200" formatCode="_-* #,##0.00\ _€_-;\-* #,##0.00\ _€_-;_-* &quot;-&quot;\ _€_-;_-@_-"/>
    <numFmt numFmtId="201" formatCode="_-* #,##0.000\ _€_-;\-* #,##0.000\ _€_-;_-* &quot;-&quot;\ _€_-;_-@_-"/>
    <numFmt numFmtId="202" formatCode="#,##0.0\ _€"/>
    <numFmt numFmtId="203" formatCode="#,##0.000"/>
    <numFmt numFmtId="204" formatCode="#,##0.0000"/>
    <numFmt numFmtId="205" formatCode="#,##0.00000"/>
    <numFmt numFmtId="206" formatCode="#,##0.0"/>
    <numFmt numFmtId="207" formatCode="[$€-2]\ #,##0.00_);[Red]\([$€-2]\ #,##0.00\)"/>
    <numFmt numFmtId="208" formatCode="0.000%"/>
    <numFmt numFmtId="209" formatCode="0.000"/>
  </numFmts>
  <fonts count="130">
    <font>
      <sz val="10"/>
      <name val="Arial"/>
      <family val="0"/>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i/>
      <sz val="9"/>
      <name val="Arial"/>
      <family val="2"/>
    </font>
    <font>
      <sz val="8"/>
      <name val="Tahoma"/>
      <family val="2"/>
    </font>
    <font>
      <sz val="18"/>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val="single"/>
      <sz val="10"/>
      <name val="Arial"/>
      <family val="2"/>
    </font>
    <font>
      <sz val="10"/>
      <color indexed="8"/>
      <name val="Arial"/>
      <family val="2"/>
    </font>
    <font>
      <sz val="12"/>
      <color indexed="12"/>
      <name val="Arial"/>
      <family val="2"/>
    </font>
    <font>
      <sz val="11"/>
      <color indexed="12"/>
      <name val="Arial"/>
      <family val="2"/>
    </font>
    <font>
      <b/>
      <sz val="9"/>
      <color indexed="12"/>
      <name val="Arial"/>
      <family val="2"/>
    </font>
    <font>
      <b/>
      <i/>
      <sz val="9"/>
      <color indexed="10"/>
      <name val="Arial"/>
      <family val="2"/>
    </font>
    <font>
      <sz val="10"/>
      <name val="Times New Roman"/>
      <family val="1"/>
    </font>
    <font>
      <sz val="11"/>
      <color indexed="9"/>
      <name val="Arial"/>
      <family val="2"/>
    </font>
    <font>
      <b/>
      <sz val="9"/>
      <name val="Tahoma"/>
      <family val="2"/>
    </font>
    <font>
      <sz val="9"/>
      <name val="Tahoma"/>
      <family val="2"/>
    </font>
    <font>
      <sz val="10"/>
      <name val="Tahoma"/>
      <family val="2"/>
    </font>
    <font>
      <b/>
      <sz val="10"/>
      <name val="Tahoma"/>
      <family val="2"/>
    </font>
    <font>
      <u val="single"/>
      <sz val="10"/>
      <name val="Tahoma"/>
      <family val="2"/>
    </font>
    <font>
      <u val="single"/>
      <sz val="9"/>
      <name val="Tahoma"/>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2"/>
      <name val="Calibri"/>
      <family val="2"/>
    </font>
    <font>
      <b/>
      <sz val="9"/>
      <color indexed="9"/>
      <name val="Arial"/>
      <family val="2"/>
    </font>
    <font>
      <sz val="12"/>
      <color indexed="10"/>
      <name val="Arial"/>
      <family val="2"/>
    </font>
    <font>
      <sz val="12"/>
      <color indexed="10"/>
      <name val="Calibri"/>
      <family val="2"/>
    </font>
    <font>
      <sz val="11"/>
      <color indexed="10"/>
      <name val="Arial"/>
      <family val="2"/>
    </font>
    <font>
      <b/>
      <sz val="9"/>
      <color indexed="10"/>
      <name val="Arial"/>
      <family val="2"/>
    </font>
    <font>
      <sz val="9"/>
      <color indexed="10"/>
      <name val="Arial"/>
      <family val="2"/>
    </font>
    <font>
      <sz val="10"/>
      <color indexed="8"/>
      <name val="Segoe UI"/>
      <family val="2"/>
    </font>
    <font>
      <b/>
      <sz val="10"/>
      <color indexed="9"/>
      <name val="Arial"/>
      <family val="2"/>
    </font>
    <font>
      <b/>
      <sz val="36"/>
      <name val="Calibri"/>
      <family val="2"/>
    </font>
    <font>
      <b/>
      <sz val="10"/>
      <color indexed="60"/>
      <name val="Arial"/>
      <family val="2"/>
    </font>
    <font>
      <b/>
      <sz val="16"/>
      <name val="Calibri"/>
      <family val="2"/>
    </font>
    <font>
      <b/>
      <sz val="10"/>
      <color indexed="18"/>
      <name val="Arial"/>
      <family val="2"/>
    </font>
    <font>
      <b/>
      <i/>
      <sz val="12"/>
      <color indexed="8"/>
      <name val="Arial"/>
      <family val="0"/>
    </font>
    <font>
      <b/>
      <sz val="12"/>
      <color indexed="8"/>
      <name val="Arial"/>
      <family val="0"/>
    </font>
    <font>
      <b/>
      <sz val="14"/>
      <color indexed="8"/>
      <name val="Arial"/>
      <family val="0"/>
    </font>
    <font>
      <b/>
      <sz val="11"/>
      <color indexed="8"/>
      <name val="Arial"/>
      <family val="0"/>
    </font>
    <font>
      <sz val="10"/>
      <color indexed="8"/>
      <name val="Calibri"/>
      <family val="0"/>
    </font>
    <font>
      <b/>
      <u val="single"/>
      <sz val="10"/>
      <color indexed="8"/>
      <name val="Calibri"/>
      <family val="0"/>
    </font>
    <font>
      <b/>
      <u val="single"/>
      <sz val="10"/>
      <color indexed="4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theme="0"/>
      <name val="Arial"/>
      <family val="2"/>
    </font>
    <font>
      <sz val="10"/>
      <color rgb="FF000000"/>
      <name val="Arial"/>
      <family val="2"/>
    </font>
    <font>
      <b/>
      <sz val="10"/>
      <color rgb="FFFF0000"/>
      <name val="Arial"/>
      <family val="2"/>
    </font>
    <font>
      <sz val="10"/>
      <color theme="0"/>
      <name val="Arial"/>
      <family val="2"/>
    </font>
    <font>
      <sz val="11"/>
      <color theme="0"/>
      <name val="Arial"/>
      <family val="2"/>
    </font>
    <font>
      <sz val="10"/>
      <color rgb="FFFF0000"/>
      <name val="Arial"/>
      <family val="2"/>
    </font>
    <font>
      <sz val="12"/>
      <color rgb="FFFF0000"/>
      <name val="Arial"/>
      <family val="2"/>
    </font>
    <font>
      <sz val="12"/>
      <color rgb="FFFF0000"/>
      <name val="Calibri"/>
      <family val="2"/>
    </font>
    <font>
      <sz val="11"/>
      <color rgb="FFFF0000"/>
      <name val="Arial"/>
      <family val="2"/>
    </font>
    <font>
      <b/>
      <sz val="9"/>
      <color rgb="FFFF0000"/>
      <name val="Arial"/>
      <family val="2"/>
    </font>
    <font>
      <b/>
      <sz val="11"/>
      <color rgb="FFFF0000"/>
      <name val="Arial"/>
      <family val="2"/>
    </font>
    <font>
      <sz val="9"/>
      <color rgb="FFFF0000"/>
      <name val="Arial"/>
      <family val="2"/>
    </font>
    <font>
      <sz val="10"/>
      <color rgb="FF000000"/>
      <name val="Segoe UI"/>
      <family val="2"/>
    </font>
    <font>
      <b/>
      <sz val="10"/>
      <color theme="0"/>
      <name val="Arial"/>
      <family val="2"/>
    </font>
    <font>
      <b/>
      <sz val="10"/>
      <color theme="3" tint="-0.24997000396251678"/>
      <name val="Arial"/>
      <family val="2"/>
    </font>
    <font>
      <b/>
      <sz val="10"/>
      <color rgb="FFC00000"/>
      <name val="Arial"/>
      <family val="2"/>
    </font>
    <font>
      <b/>
      <sz val="8"/>
      <name val="Arial"/>
      <family val="2"/>
    </font>
  </fonts>
  <fills count="19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gray0625"/>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left="0.5" right="0.5" top="0.5" bottom="0.5">
        <stop position="0">
          <color theme="0"/>
        </stop>
        <stop position="1">
          <color theme="3"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13"/>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color theme="9" tint="-0.4999699890613556"/>
      </bottom>
    </border>
    <border>
      <left/>
      <right style="medium">
        <color theme="4" tint="-0.24993999302387238"/>
      </right>
      <top style="medium">
        <color theme="4" tint="-0.24993999302387238"/>
      </top>
      <bottom/>
    </border>
    <border>
      <left/>
      <right style="medium">
        <color theme="4" tint="-0.24993999302387238"/>
      </right>
      <top/>
      <bottom/>
    </border>
    <border>
      <left/>
      <right style="medium">
        <color theme="4" tint="-0.24993999302387238"/>
      </right>
      <top/>
      <bottom style="medium">
        <color theme="4" tint="-0.24993999302387238"/>
      </bottom>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right/>
      <top style="medium">
        <color theme="0"/>
      </top>
      <bottom/>
    </border>
    <border>
      <left/>
      <right style="medium">
        <color theme="0"/>
      </right>
      <top style="medium">
        <color theme="0"/>
      </top>
      <bottom/>
    </border>
    <border>
      <left/>
      <right/>
      <top style="thin">
        <color theme="4" tint="-0.24993999302387238"/>
      </top>
      <bottom/>
    </border>
    <border>
      <left/>
      <right/>
      <top style="thin">
        <color theme="4" tint="-0.24993999302387238"/>
      </top>
      <bottom style="thin">
        <color theme="4" tint="-0.24993999302387238"/>
      </bottom>
    </border>
    <border>
      <left style="medium">
        <color theme="4" tint="-0.24993999302387238"/>
      </left>
      <right/>
      <top style="medium">
        <color theme="4" tint="-0.24993999302387238"/>
      </top>
      <bottom/>
    </border>
    <border>
      <left/>
      <right/>
      <top style="medium">
        <color theme="4" tint="-0.24993999302387238"/>
      </top>
      <bottom/>
    </border>
    <border>
      <left style="medium">
        <color theme="4" tint="-0.24993999302387238"/>
      </left>
      <right/>
      <top/>
      <bottom/>
    </border>
    <border>
      <left style="medium">
        <color theme="4" tint="-0.24993999302387238"/>
      </left>
      <right/>
      <top/>
      <bottom style="medium">
        <color theme="4" tint="-0.24993999302387238"/>
      </bottom>
    </border>
    <border>
      <left/>
      <right/>
      <top/>
      <bottom style="medium">
        <color theme="4" tint="-0.24993999302387238"/>
      </bottom>
    </border>
    <border>
      <left style="thin"/>
      <right/>
      <top style="medium">
        <color theme="0"/>
      </top>
      <bottom style="thin"/>
    </border>
    <border>
      <left/>
      <right style="medium">
        <color theme="0"/>
      </right>
      <top style="medium">
        <color theme="0"/>
      </top>
      <bottom style="thin"/>
    </border>
    <border>
      <left style="medium">
        <color theme="0"/>
      </left>
      <right/>
      <top style="medium">
        <color theme="0"/>
      </top>
      <bottom style="thin"/>
    </border>
    <border>
      <left>
        <color indexed="63"/>
      </left>
      <right style="thin"/>
      <top style="thin"/>
      <bottom style="thin"/>
    </border>
    <border>
      <left style="double"/>
      <right style="double"/>
      <top style="thin"/>
      <bottom style="thin"/>
    </border>
    <border>
      <left style="thin">
        <color theme="4" tint="-0.24993999302387238"/>
      </left>
      <right style="thin">
        <color theme="4" tint="-0.24993999302387238"/>
      </right>
      <top style="thin">
        <color theme="4" tint="-0.24993999302387238"/>
      </top>
      <bottom style="thin">
        <color theme="4" tint="-0.24993999302387238"/>
      </bottom>
    </border>
    <border>
      <left style="thin"/>
      <right>
        <color indexed="63"/>
      </right>
      <top style="double"/>
      <bottom style="thin"/>
    </border>
    <border>
      <left style="thin"/>
      <right style="thin"/>
      <top style="double"/>
      <bottom style="thin"/>
    </border>
    <border>
      <left>
        <color indexed="63"/>
      </left>
      <right>
        <color indexed="63"/>
      </right>
      <top style="thin"/>
      <bottom style="thin"/>
    </border>
    <border>
      <left style="medium">
        <color theme="0"/>
      </left>
      <right style="medium">
        <color theme="0"/>
      </right>
      <top style="thin"/>
      <bottom/>
    </border>
    <border>
      <left style="medium">
        <color theme="0"/>
      </left>
      <right style="medium">
        <color theme="0"/>
      </right>
      <top/>
      <bottom/>
    </border>
    <border>
      <left style="medium">
        <color theme="0"/>
      </left>
      <right style="medium">
        <color theme="0"/>
      </right>
      <top/>
      <bottom style="thin"/>
    </border>
    <border>
      <left>
        <color indexed="63"/>
      </left>
      <right style="medium">
        <color theme="0"/>
      </right>
      <top style="thin"/>
      <bottom>
        <color indexed="63"/>
      </bottom>
    </border>
    <border>
      <left style="thin"/>
      <right style="medium">
        <color theme="0"/>
      </right>
      <top style="medium">
        <color theme="0"/>
      </top>
      <bottom/>
    </border>
    <border>
      <left style="medium">
        <color theme="0"/>
      </left>
      <right style="medium">
        <color theme="0"/>
      </right>
      <top style="medium">
        <color theme="0"/>
      </top>
      <bottom/>
    </border>
    <border>
      <left style="medium">
        <color theme="0"/>
      </left>
      <right style="thin"/>
      <top style="thin"/>
      <bottom/>
    </border>
    <border>
      <left style="medium">
        <color theme="0"/>
      </left>
      <right style="thin"/>
      <top/>
      <bottom/>
    </border>
    <border>
      <left style="medium">
        <color theme="0"/>
      </left>
      <right style="thin"/>
      <top/>
      <bottom style="thin"/>
    </border>
    <border>
      <left style="medium">
        <color theme="0"/>
      </left>
      <right/>
      <top style="medium">
        <color theme="0"/>
      </top>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color indexed="63"/>
      </bottom>
    </border>
    <border>
      <left>
        <color indexed="63"/>
      </left>
      <right style="medium">
        <color indexed="15"/>
      </right>
      <top>
        <color indexed="63"/>
      </top>
      <bottom>
        <color indexed="63"/>
      </bottom>
    </border>
    <border>
      <left>
        <color indexed="63"/>
      </left>
      <right>
        <color indexed="63"/>
      </right>
      <top style="medium">
        <color theme="9" tint="-0.4999699890613556"/>
      </top>
      <bottom>
        <color indexed="63"/>
      </bottom>
    </border>
    <border>
      <left>
        <color indexed="63"/>
      </left>
      <right>
        <color indexed="63"/>
      </right>
      <top style="medium">
        <color theme="9" tint="-0.4999699890613556"/>
      </top>
      <bottom style="medium">
        <color theme="9" tint="-0.4999699890613556"/>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color indexed="63"/>
      </left>
      <right style="dashed">
        <color indexed="12"/>
      </right>
      <top>
        <color indexed="63"/>
      </top>
      <bottom>
        <color indexed="63"/>
      </bottom>
    </border>
    <border>
      <left style="dashed">
        <color indexed="12"/>
      </left>
      <right style="dashed">
        <color indexed="12"/>
      </right>
      <top>
        <color indexed="63"/>
      </top>
      <bottom>
        <color indexed="63"/>
      </bottom>
    </border>
    <border>
      <left>
        <color indexed="63"/>
      </left>
      <right style="double">
        <color theme="9" tint="-0.4999699890613556"/>
      </right>
      <top>
        <color indexed="63"/>
      </top>
      <bottom>
        <color indexed="63"/>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dashed">
        <color indexed="12"/>
      </left>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medium">
        <color theme="0"/>
      </right>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0" borderId="2" applyNumberFormat="0" applyFill="0" applyAlignment="0" applyProtection="0"/>
    <xf numFmtId="0" fontId="100" fillId="27" borderId="1" applyNumberFormat="0" applyAlignment="0" applyProtection="0"/>
    <xf numFmtId="174" fontId="0" fillId="0" borderId="0" applyFont="0" applyFill="0" applyBorder="0" applyAlignment="0" applyProtection="0"/>
    <xf numFmtId="0" fontId="10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29" borderId="0" applyNumberFormat="0" applyBorder="0" applyAlignment="0" applyProtection="0"/>
    <xf numFmtId="0" fontId="43" fillId="0" borderId="0">
      <alignment/>
      <protection/>
    </xf>
    <xf numFmtId="0" fontId="0" fillId="30" borderId="3" applyNumberFormat="0" applyFont="0" applyAlignment="0" applyProtection="0"/>
    <xf numFmtId="9" fontId="0" fillId="0" borderId="0" applyFont="0" applyFill="0" applyBorder="0" applyAlignment="0" applyProtection="0"/>
    <xf numFmtId="0" fontId="103" fillId="31" borderId="0" applyNumberFormat="0" applyBorder="0" applyAlignment="0" applyProtection="0"/>
    <xf numFmtId="0" fontId="104" fillId="26" borderId="4"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2" borderId="9" applyNumberFormat="0" applyAlignment="0" applyProtection="0"/>
  </cellStyleXfs>
  <cellXfs count="900">
    <xf numFmtId="0" fontId="0" fillId="0" borderId="0" xfId="0" applyAlignment="1">
      <alignment/>
    </xf>
    <xf numFmtId="0" fontId="0" fillId="0" borderId="0" xfId="0"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4" fillId="0" borderId="0" xfId="0" applyFont="1" applyAlignment="1" applyProtection="1">
      <alignment horizontal="lef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9" fillId="0" borderId="0" xfId="0" applyFont="1" applyAlignment="1" applyProtection="1">
      <alignment horizontal="left" wrapText="1"/>
      <protection/>
    </xf>
    <xf numFmtId="0" fontId="0" fillId="0" borderId="0" xfId="0" applyAlignment="1" applyProtection="1">
      <alignment horizontal="center" wrapText="1"/>
      <protection/>
    </xf>
    <xf numFmtId="186" fontId="4"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horizontal="center" wrapText="1"/>
      <protection/>
    </xf>
    <xf numFmtId="0" fontId="4" fillId="0" borderId="0" xfId="0" applyFont="1" applyFill="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0" fillId="0" borderId="0" xfId="0" applyFont="1" applyAlignment="1" applyProtection="1">
      <alignment/>
      <protection/>
    </xf>
    <xf numFmtId="0" fontId="11" fillId="0" borderId="0" xfId="0" applyFont="1" applyAlignment="1" applyProtection="1">
      <alignment/>
      <protection/>
    </xf>
    <xf numFmtId="0" fontId="19" fillId="0" borderId="0" xfId="0"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wrapText="1"/>
      <protection/>
    </xf>
    <xf numFmtId="0" fontId="11" fillId="0" borderId="0" xfId="0" applyFont="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5"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xf>
    <xf numFmtId="0" fontId="11" fillId="0" borderId="0" xfId="0" applyFont="1" applyAlignment="1" applyProtection="1">
      <alignmen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0" applyFont="1" applyFill="1" applyAlignment="1" applyProtection="1">
      <alignment/>
      <protection/>
    </xf>
    <xf numFmtId="0" fontId="20" fillId="0" borderId="0" xfId="0" applyFont="1" applyFill="1" applyAlignment="1" applyProtection="1">
      <alignment horizontal="right"/>
      <protection/>
    </xf>
    <xf numFmtId="0" fontId="11"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wrapText="1"/>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wrapText="1"/>
      <protection/>
    </xf>
    <xf numFmtId="0" fontId="4"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25" fillId="0" borderId="0" xfId="45"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0" fillId="0" borderId="10" xfId="0" applyFont="1" applyBorder="1" applyAlignment="1" applyProtection="1">
      <alignment/>
      <protection/>
    </xf>
    <xf numFmtId="0" fontId="4" fillId="0" borderId="10" xfId="0" applyFont="1" applyFill="1" applyBorder="1" applyAlignment="1" applyProtection="1">
      <alignment horizontal="left" vertical="center"/>
      <protection/>
    </xf>
    <xf numFmtId="0" fontId="10" fillId="0" borderId="10" xfId="0" applyFont="1" applyBorder="1" applyAlignment="1" applyProtection="1">
      <alignment wrapText="1"/>
      <protection/>
    </xf>
    <xf numFmtId="0" fontId="4" fillId="0" borderId="0" xfId="0" applyFont="1" applyFill="1" applyBorder="1" applyAlignment="1" applyProtection="1">
      <alignment horizontal="left" vertical="center"/>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wrapText="1"/>
      <protection/>
    </xf>
    <xf numFmtId="49" fontId="4"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wrapText="1"/>
      <protection/>
    </xf>
    <xf numFmtId="0" fontId="35" fillId="0" borderId="0" xfId="45"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8" fillId="0"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horizontal="right"/>
      <protection/>
    </xf>
    <xf numFmtId="0" fontId="35" fillId="0" borderId="0" xfId="45"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wrapText="1"/>
      <protection/>
    </xf>
    <xf numFmtId="0" fontId="0" fillId="33" borderId="0" xfId="0" applyFont="1" applyFill="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1" fillId="0" borderId="0" xfId="0" applyNumberFormat="1" applyFont="1" applyFill="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41" fontId="0" fillId="0" borderId="0" xfId="0" applyNumberFormat="1" applyFont="1" applyAlignment="1" applyProtection="1">
      <alignment vertical="center"/>
      <protection/>
    </xf>
    <xf numFmtId="49" fontId="0"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41" fontId="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1" fillId="0" borderId="0" xfId="0" applyFont="1" applyBorder="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0" fillId="0" borderId="0" xfId="0" applyBorder="1" applyAlignment="1" applyProtection="1">
      <alignment/>
      <protection/>
    </xf>
    <xf numFmtId="0" fontId="0" fillId="0" borderId="14" xfId="0" applyBorder="1" applyAlignment="1" applyProtection="1">
      <alignment/>
      <protection/>
    </xf>
    <xf numFmtId="0" fontId="11" fillId="0" borderId="15" xfId="0" applyFont="1" applyBorder="1" applyAlignment="1" applyProtection="1">
      <alignment horizontal="center" vertical="center"/>
      <protection/>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4" fillId="0" borderId="0" xfId="0" applyFont="1" applyFill="1" applyAlignment="1" applyProtection="1">
      <alignment horizontal="left"/>
      <protection locked="0"/>
    </xf>
    <xf numFmtId="0" fontId="5" fillId="0" borderId="16" xfId="0" applyFont="1" applyBorder="1" applyAlignment="1" applyProtection="1">
      <alignment horizontal="left" vertical="center"/>
      <protection/>
    </xf>
    <xf numFmtId="49" fontId="4"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locked="0"/>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0" fillId="0" borderId="0" xfId="0" applyNumberFormat="1" applyFont="1" applyFill="1" applyAlignment="1" applyProtection="1">
      <alignment/>
      <protection/>
    </xf>
    <xf numFmtId="0" fontId="4"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vertical="center"/>
      <protection/>
    </xf>
    <xf numFmtId="0" fontId="21"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protection/>
    </xf>
    <xf numFmtId="49" fontId="4" fillId="0" borderId="0" xfId="0" applyNumberFormat="1" applyFont="1" applyFill="1" applyBorder="1" applyAlignment="1" applyProtection="1">
      <alignment horizontal="right"/>
      <protection/>
    </xf>
    <xf numFmtId="41" fontId="0" fillId="0" borderId="0" xfId="0" applyNumberFormat="1" applyFont="1" applyFill="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41" fontId="0" fillId="0" borderId="0" xfId="0" applyNumberFormat="1" applyFont="1" applyFill="1" applyBorder="1" applyAlignment="1" applyProtection="1">
      <alignment horizontal="left" vertical="top"/>
      <protection/>
    </xf>
    <xf numFmtId="0" fontId="11" fillId="0" borderId="0" xfId="0" applyFont="1" applyAlignment="1" applyProtection="1">
      <alignment/>
      <protection/>
    </xf>
    <xf numFmtId="0" fontId="0" fillId="0" borderId="0" xfId="0" applyFill="1" applyBorder="1" applyAlignment="1" applyProtection="1">
      <alignment horizontal="left" wrapText="1"/>
      <protection/>
    </xf>
    <xf numFmtId="0" fontId="23" fillId="0"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49"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righ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1" fillId="0" borderId="15" xfId="0" applyFont="1" applyBorder="1" applyAlignment="1" applyProtection="1">
      <alignment horizontal="center" vertical="center" wrapText="1"/>
      <protection/>
    </xf>
    <xf numFmtId="0" fontId="31" fillId="0" borderId="15" xfId="0" applyFont="1" applyBorder="1" applyAlignment="1" applyProtection="1">
      <alignment horizontal="center" wrapText="1"/>
      <protection/>
    </xf>
    <xf numFmtId="0" fontId="11" fillId="0" borderId="15" xfId="0" applyFont="1" applyBorder="1" applyAlignment="1" applyProtection="1">
      <alignment vertical="center"/>
      <protection/>
    </xf>
    <xf numFmtId="0" fontId="11" fillId="0" borderId="19" xfId="0" applyFont="1" applyBorder="1" applyAlignment="1" applyProtection="1">
      <alignment vertical="center"/>
      <protection/>
    </xf>
    <xf numFmtId="49"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41" fontId="0" fillId="0" borderId="0" xfId="0" applyNumberFormat="1" applyFont="1" applyFill="1" applyBorder="1" applyAlignment="1" applyProtection="1">
      <alignment horizontal="left"/>
      <protection/>
    </xf>
    <xf numFmtId="0" fontId="0" fillId="0" borderId="0" xfId="0" applyFont="1" applyFill="1" applyAlignment="1">
      <alignment horizontal="left" vertical="top"/>
    </xf>
    <xf numFmtId="0" fontId="7" fillId="0" borderId="0" xfId="0" applyFont="1" applyFill="1" applyBorder="1" applyAlignment="1" applyProtection="1">
      <alignment horizontal="left"/>
      <protection/>
    </xf>
    <xf numFmtId="0" fontId="0" fillId="0" borderId="0" xfId="0" applyBorder="1" applyAlignment="1" applyProtection="1">
      <alignment horizontal="center" vertical="top"/>
      <protection/>
    </xf>
    <xf numFmtId="0" fontId="14" fillId="0" borderId="0" xfId="0" applyFont="1" applyFill="1" applyAlignment="1" applyProtection="1">
      <alignment horizontal="left"/>
      <protection/>
    </xf>
    <xf numFmtId="0" fontId="0" fillId="0" borderId="0" xfId="0" applyFill="1" applyAlignment="1" applyProtection="1">
      <alignment/>
      <protection/>
    </xf>
    <xf numFmtId="0" fontId="5" fillId="35" borderId="0" xfId="0" applyFont="1" applyFill="1" applyBorder="1" applyAlignment="1" applyProtection="1">
      <alignment horizontal="right" vertical="center" wrapText="1"/>
      <protection/>
    </xf>
    <xf numFmtId="0" fontId="5" fillId="35" borderId="0" xfId="0" applyFont="1" applyFill="1" applyBorder="1" applyAlignment="1" applyProtection="1">
      <alignment horizontal="right" vertical="center"/>
      <protection/>
    </xf>
    <xf numFmtId="49" fontId="0" fillId="35" borderId="11"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right" vertical="center"/>
      <protection/>
    </xf>
    <xf numFmtId="0" fontId="0"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49" fillId="0" borderId="0" xfId="0"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Fill="1" applyAlignment="1" applyProtection="1">
      <alignment vertical="center" wrapText="1"/>
      <protection/>
    </xf>
    <xf numFmtId="0" fontId="11" fillId="0" borderId="0" xfId="0" applyFont="1" applyAlignment="1" applyProtection="1">
      <alignment vertical="center" wrapText="1"/>
      <protection/>
    </xf>
    <xf numFmtId="0" fontId="11"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Alignment="1" applyProtection="1">
      <alignment wrapText="1"/>
      <protection/>
    </xf>
    <xf numFmtId="0" fontId="0" fillId="0" borderId="0" xfId="0" applyFont="1" applyFill="1" applyAlignment="1" applyProtection="1">
      <alignment vertical="center" wrapText="1"/>
      <protection/>
    </xf>
    <xf numFmtId="177" fontId="0" fillId="0" borderId="0" xfId="0" applyNumberFormat="1" applyFont="1" applyFill="1" applyBorder="1" applyAlignment="1" applyProtection="1">
      <alignment horizontal="right" vertical="top"/>
      <protection/>
    </xf>
    <xf numFmtId="0" fontId="37" fillId="0" borderId="0" xfId="0" applyFont="1" applyFill="1" applyBorder="1" applyAlignment="1" applyProtection="1">
      <alignment wrapText="1"/>
      <protection locked="0"/>
    </xf>
    <xf numFmtId="0" fontId="4" fillId="0" borderId="0" xfId="0" applyFont="1" applyFill="1" applyBorder="1" applyAlignment="1" applyProtection="1">
      <alignment horizontal="left"/>
      <protection locked="0"/>
    </xf>
    <xf numFmtId="0" fontId="0" fillId="0" borderId="20" xfId="0" applyFont="1" applyBorder="1" applyAlignment="1" applyProtection="1">
      <alignment/>
      <protection/>
    </xf>
    <xf numFmtId="0" fontId="11" fillId="0" borderId="0" xfId="0" applyFont="1" applyFill="1" applyAlignment="1" applyProtection="1">
      <alignment horizontal="left" vertical="top" wrapText="1"/>
      <protection locked="0"/>
    </xf>
    <xf numFmtId="49"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41" fontId="0" fillId="0" borderId="0" xfId="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14" fillId="0" borderId="0" xfId="0" applyFont="1" applyFill="1" applyBorder="1" applyAlignment="1" applyProtection="1">
      <alignment horizontal="right" vertical="top"/>
      <protection/>
    </xf>
    <xf numFmtId="41" fontId="14" fillId="0" borderId="0" xfId="0" applyNumberFormat="1" applyFont="1" applyFill="1" applyBorder="1" applyAlignment="1" applyProtection="1">
      <alignment horizontal="right" vertical="top"/>
      <protection/>
    </xf>
    <xf numFmtId="0" fontId="0" fillId="35" borderId="0" xfId="0" applyFont="1" applyFill="1" applyBorder="1" applyAlignment="1" applyProtection="1">
      <alignment/>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ont="1" applyFill="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locked="0"/>
    </xf>
    <xf numFmtId="190" fontId="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wrapText="1"/>
      <protection locked="0"/>
    </xf>
    <xf numFmtId="0" fontId="10" fillId="0" borderId="0" xfId="0" applyFont="1" applyBorder="1" applyAlignment="1" applyProtection="1">
      <alignment vertical="center" wrapText="1"/>
      <protection/>
    </xf>
    <xf numFmtId="0" fontId="0" fillId="0" borderId="0" xfId="0" applyFont="1" applyFill="1" applyAlignment="1" applyProtection="1">
      <alignment vertical="top" wrapText="1"/>
      <protection/>
    </xf>
    <xf numFmtId="0" fontId="7" fillId="0" borderId="0" xfId="0" applyFont="1" applyFill="1" applyAlignment="1" applyProtection="1">
      <alignment wrapText="1"/>
      <protection/>
    </xf>
    <xf numFmtId="0" fontId="23"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center"/>
      <protection locked="0"/>
    </xf>
    <xf numFmtId="49" fontId="4" fillId="36" borderId="0" xfId="0" applyNumberFormat="1" applyFont="1" applyFill="1" applyBorder="1" applyAlignment="1" applyProtection="1">
      <alignment horizontal="left" vertical="center"/>
      <protection locked="0"/>
    </xf>
    <xf numFmtId="0" fontId="20" fillId="37" borderId="12" xfId="0" applyFont="1" applyFill="1" applyBorder="1" applyAlignment="1" applyProtection="1">
      <alignment horizontal="right" vertical="center"/>
      <protection/>
    </xf>
    <xf numFmtId="0" fontId="12" fillId="0" borderId="0" xfId="0" applyFont="1" applyAlignment="1" applyProtection="1">
      <alignment/>
      <protection/>
    </xf>
    <xf numFmtId="0" fontId="41" fillId="38" borderId="0"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xf>
    <xf numFmtId="0" fontId="4" fillId="39" borderId="21"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NumberFormat="1" applyFont="1" applyFill="1" applyBorder="1" applyAlignment="1" applyProtection="1">
      <alignment vertical="center" wrapText="1"/>
      <protection/>
    </xf>
    <xf numFmtId="49" fontId="38" fillId="0" borderId="0" xfId="0" applyNumberFormat="1" applyFont="1" applyAlignment="1" applyProtection="1">
      <alignment/>
      <protection/>
    </xf>
    <xf numFmtId="49" fontId="36" fillId="0" borderId="0" xfId="0" applyNumberFormat="1" applyFont="1" applyAlignment="1" applyProtection="1">
      <alignment/>
      <protection/>
    </xf>
    <xf numFmtId="0" fontId="11" fillId="0" borderId="25" xfId="0" applyFont="1" applyBorder="1" applyAlignment="1" applyProtection="1">
      <alignment horizontal="left"/>
      <protection/>
    </xf>
    <xf numFmtId="0" fontId="14" fillId="0" borderId="26" xfId="0" applyFont="1" applyBorder="1" applyAlignment="1" applyProtection="1">
      <alignment horizontal="left"/>
      <protection/>
    </xf>
    <xf numFmtId="0" fontId="4"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4" fillId="40" borderId="11" xfId="0" applyFont="1" applyFill="1" applyBorder="1" applyAlignment="1" applyProtection="1">
      <alignment horizontal="right" vertical="center" wrapText="1"/>
      <protection locked="0"/>
    </xf>
    <xf numFmtId="0" fontId="43" fillId="0" borderId="0" xfId="0" applyFont="1" applyAlignment="1" applyProtection="1">
      <alignment/>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indent="5"/>
      <protection locked="0"/>
    </xf>
    <xf numFmtId="186" fontId="4" fillId="0" borderId="0" xfId="0" applyNumberFormat="1" applyFont="1" applyFill="1" applyBorder="1" applyAlignment="1" applyProtection="1">
      <alignment horizontal="left" vertical="center" wrapText="1"/>
      <protection locked="0"/>
    </xf>
    <xf numFmtId="186" fontId="4" fillId="0"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wrapText="1"/>
      <protection locked="0"/>
    </xf>
    <xf numFmtId="0" fontId="22" fillId="0" borderId="0" xfId="0" applyFont="1" applyFill="1" applyBorder="1" applyAlignment="1" applyProtection="1">
      <alignment horizontal="left"/>
      <protection locked="0"/>
    </xf>
    <xf numFmtId="0" fontId="6" fillId="0" borderId="0" xfId="45" applyFont="1" applyFill="1" applyBorder="1" applyAlignment="1" applyProtection="1">
      <alignment horizontal="left"/>
      <protection locked="0"/>
    </xf>
    <xf numFmtId="0" fontId="20" fillId="0" borderId="0" xfId="0" applyFont="1" applyFill="1" applyAlignment="1" applyProtection="1">
      <alignment horizontal="left" wrapText="1"/>
      <protection locked="0"/>
    </xf>
    <xf numFmtId="186" fontId="0" fillId="0"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Fill="1" applyBorder="1" applyAlignment="1" applyProtection="1">
      <alignment horizontal="right" wrapText="1"/>
      <protection locked="0"/>
    </xf>
    <xf numFmtId="1" fontId="5"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right" wrapText="1"/>
      <protection locked="0"/>
    </xf>
    <xf numFmtId="49" fontId="23" fillId="0" borderId="0" xfId="0" applyNumberFormat="1" applyFont="1" applyFill="1" applyAlignment="1" applyProtection="1">
      <alignment horizontal="center" wrapText="1"/>
      <protection locked="0"/>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justify"/>
      <protection locked="0"/>
    </xf>
    <xf numFmtId="0" fontId="5" fillId="0" borderId="0" xfId="0" applyFont="1" applyAlignment="1" applyProtection="1">
      <alignment/>
      <protection locked="0"/>
    </xf>
    <xf numFmtId="49" fontId="40" fillId="0" borderId="0" xfId="0" applyNumberFormat="1" applyFont="1" applyAlignment="1" applyProtection="1">
      <alignment horizontal="left" wrapText="1"/>
      <protection/>
    </xf>
    <xf numFmtId="0" fontId="43" fillId="0" borderId="0" xfId="0" applyFont="1" applyAlignment="1" applyProtection="1">
      <alignment/>
      <protection/>
    </xf>
    <xf numFmtId="0" fontId="0" fillId="35" borderId="0" xfId="0"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41" fontId="4" fillId="41" borderId="12" xfId="0" applyNumberFormat="1" applyFont="1" applyFill="1" applyBorder="1" applyAlignment="1" applyProtection="1">
      <alignment horizontal="center" vertical="center"/>
      <protection locked="0"/>
    </xf>
    <xf numFmtId="3" fontId="4" fillId="42" borderId="12" xfId="0" applyNumberFormat="1" applyFont="1" applyFill="1" applyBorder="1" applyAlignment="1" applyProtection="1">
      <alignment horizontal="center" vertical="center"/>
      <protection locked="0"/>
    </xf>
    <xf numFmtId="0" fontId="3" fillId="0" borderId="0" xfId="0" applyFont="1" applyAlignment="1">
      <alignment/>
    </xf>
    <xf numFmtId="0" fontId="5" fillId="0" borderId="0" xfId="0" applyFont="1" applyBorder="1" applyAlignment="1" applyProtection="1" quotePrefix="1">
      <alignment horizontal="left" vertic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Alignment="1" applyProtection="1">
      <alignment horizontal="right"/>
      <protection/>
    </xf>
    <xf numFmtId="49" fontId="41"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189" fontId="112" fillId="43" borderId="12"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vertical="center" wrapText="1"/>
      <protection locked="0"/>
    </xf>
    <xf numFmtId="0" fontId="4" fillId="44" borderId="0" xfId="0" applyFont="1" applyFill="1" applyBorder="1" applyAlignment="1" applyProtection="1">
      <alignment horizontal="left" wrapText="1"/>
      <protection locked="0"/>
    </xf>
    <xf numFmtId="0" fontId="0" fillId="0" borderId="0" xfId="0" applyAlignment="1" applyProtection="1">
      <alignment/>
      <protection/>
    </xf>
    <xf numFmtId="49" fontId="4" fillId="45" borderId="0" xfId="0" applyNumberFormat="1" applyFont="1" applyFill="1" applyBorder="1" applyAlignment="1" applyProtection="1">
      <alignment horizontal="left"/>
      <protection locked="0"/>
    </xf>
    <xf numFmtId="49" fontId="4" fillId="46" borderId="0" xfId="0" applyNumberFormat="1" applyFont="1" applyFill="1" applyBorder="1" applyAlignment="1" applyProtection="1">
      <alignment horizontal="left" vertical="center" wrapText="1"/>
      <protection locked="0"/>
    </xf>
    <xf numFmtId="0" fontId="4" fillId="47" borderId="0" xfId="0" applyNumberFormat="1" applyFont="1" applyFill="1" applyBorder="1" applyAlignment="1" applyProtection="1">
      <alignment horizontal="left"/>
      <protection locked="0"/>
    </xf>
    <xf numFmtId="49" fontId="4" fillId="48" borderId="0" xfId="0" applyNumberFormat="1" applyFont="1" applyFill="1" applyBorder="1" applyAlignment="1" applyProtection="1">
      <alignment horizontal="left" wrapText="1"/>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NumberFormat="1" applyFont="1" applyAlignment="1" applyProtection="1">
      <alignment/>
      <protection locked="0"/>
    </xf>
    <xf numFmtId="0" fontId="14" fillId="0" borderId="0" xfId="0" applyFont="1" applyAlignment="1" applyProtection="1">
      <alignment/>
      <protection locked="0"/>
    </xf>
    <xf numFmtId="0" fontId="14" fillId="0" borderId="0" xfId="0" applyFont="1" applyFill="1" applyBorder="1" applyAlignment="1" applyProtection="1">
      <alignment/>
      <protection locked="0"/>
    </xf>
    <xf numFmtId="0" fontId="0" fillId="0" borderId="0" xfId="0" applyNumberFormat="1" applyFont="1" applyFill="1" applyAlignment="1" applyProtection="1">
      <alignment horizontal="left"/>
      <protection locked="0"/>
    </xf>
    <xf numFmtId="0" fontId="0" fillId="0" borderId="0" xfId="0" applyFont="1" applyAlignment="1" applyProtection="1">
      <alignment wrapText="1"/>
      <protection locked="0"/>
    </xf>
    <xf numFmtId="0" fontId="11" fillId="0" borderId="0" xfId="0" applyFont="1" applyBorder="1" applyAlignment="1" applyProtection="1">
      <alignment horizontal="right" vertical="center"/>
      <protection locked="0"/>
    </xf>
    <xf numFmtId="0" fontId="0" fillId="49" borderId="0" xfId="0" applyFont="1" applyFill="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NumberFormat="1" applyFont="1" applyAlignment="1" applyProtection="1">
      <alignment horizontal="left"/>
      <protection locked="0"/>
    </xf>
    <xf numFmtId="0" fontId="0" fillId="0" borderId="0" xfId="0" applyFont="1" applyBorder="1" applyAlignment="1" applyProtection="1">
      <alignment/>
      <protection locked="0"/>
    </xf>
    <xf numFmtId="0" fontId="0" fillId="50" borderId="0" xfId="0" applyFont="1" applyFill="1" applyAlignment="1" applyProtection="1">
      <alignment/>
      <protection locked="0"/>
    </xf>
    <xf numFmtId="0" fontId="4" fillId="0" borderId="0" xfId="0" applyFont="1" applyBorder="1" applyAlignment="1" applyProtection="1">
      <alignment horizontal="right"/>
      <protection locked="0"/>
    </xf>
    <xf numFmtId="0" fontId="0" fillId="50" borderId="25" xfId="0" applyFont="1" applyFill="1" applyBorder="1" applyAlignment="1" applyProtection="1">
      <alignment horizontal="center"/>
      <protection locked="0"/>
    </xf>
    <xf numFmtId="10" fontId="0" fillId="50" borderId="12" xfId="0" applyNumberFormat="1" applyFont="1" applyFill="1" applyBorder="1" applyAlignment="1" applyProtection="1">
      <alignment horizontal="center"/>
      <protection locked="0"/>
    </xf>
    <xf numFmtId="10" fontId="0" fillId="5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50" borderId="27" xfId="0" applyFont="1" applyFill="1" applyBorder="1" applyAlignment="1" applyProtection="1">
      <alignment horizontal="center"/>
      <protection locked="0"/>
    </xf>
    <xf numFmtId="0" fontId="11" fillId="0" borderId="0" xfId="0" applyFont="1" applyFill="1" applyAlignment="1" applyProtection="1">
      <alignment/>
      <protection locked="0"/>
    </xf>
    <xf numFmtId="0" fontId="0" fillId="50" borderId="15" xfId="0" applyFont="1" applyFill="1" applyBorder="1" applyAlignment="1" applyProtection="1">
      <alignment horizontal="center"/>
      <protection locked="0"/>
    </xf>
    <xf numFmtId="0" fontId="0" fillId="0" borderId="0" xfId="0" applyFont="1" applyFill="1" applyAlignment="1" applyProtection="1">
      <alignment/>
      <protection locked="0"/>
    </xf>
    <xf numFmtId="0" fontId="0" fillId="33" borderId="25" xfId="0" applyFont="1" applyFill="1" applyBorder="1" applyAlignment="1" applyProtection="1">
      <alignment horizontal="center"/>
      <protection locked="0"/>
    </xf>
    <xf numFmtId="10" fontId="0" fillId="33" borderId="12" xfId="0" applyNumberFormat="1" applyFont="1" applyFill="1" applyBorder="1" applyAlignment="1" applyProtection="1">
      <alignment horizontal="center"/>
      <protection locked="0"/>
    </xf>
    <xf numFmtId="10" fontId="0" fillId="33"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protection locked="0"/>
    </xf>
    <xf numFmtId="49" fontId="0" fillId="0" borderId="0" xfId="0" applyNumberFormat="1" applyFont="1" applyBorder="1" applyAlignment="1" applyProtection="1">
      <alignment/>
      <protection locked="0"/>
    </xf>
    <xf numFmtId="0" fontId="0" fillId="33" borderId="27" xfId="0" applyFont="1" applyFill="1" applyBorder="1" applyAlignment="1" applyProtection="1">
      <alignment/>
      <protection locked="0"/>
    </xf>
    <xf numFmtId="10" fontId="0" fillId="33" borderId="25"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wrapText="1"/>
      <protection locked="0"/>
    </xf>
    <xf numFmtId="49" fontId="11" fillId="0" borderId="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horizontal="left"/>
      <protection locked="0"/>
    </xf>
    <xf numFmtId="0" fontId="43" fillId="51" borderId="28" xfId="52"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23" fillId="0" borderId="0" xfId="0" applyFont="1" applyFill="1" applyAlignment="1" applyProtection="1">
      <alignment/>
      <protection locked="0"/>
    </xf>
    <xf numFmtId="0" fontId="43" fillId="0" borderId="29" xfId="52"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protection locked="0"/>
    </xf>
    <xf numFmtId="0" fontId="0" fillId="0" borderId="0" xfId="0" applyNumberFormat="1" applyFont="1" applyAlignment="1" applyProtection="1">
      <alignment horizontal="left" vertical="center"/>
      <protection locked="0"/>
    </xf>
    <xf numFmtId="0" fontId="48" fillId="0" borderId="0" xfId="0" applyFont="1" applyAlignment="1" applyProtection="1">
      <alignment horizontal="left"/>
      <protection locked="0"/>
    </xf>
    <xf numFmtId="0" fontId="21" fillId="0" borderId="0" xfId="0" applyFont="1" applyBorder="1" applyAlignment="1" applyProtection="1">
      <alignment horizontal="right"/>
      <protection locked="0"/>
    </xf>
    <xf numFmtId="0" fontId="30" fillId="0" borderId="0" xfId="0" applyFont="1" applyAlignment="1" applyProtection="1">
      <alignment horizontal="right"/>
      <protection locked="0"/>
    </xf>
    <xf numFmtId="0" fontId="11"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49" fontId="4" fillId="0" borderId="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49" fontId="11" fillId="0" borderId="0" xfId="0" applyNumberFormat="1" applyFont="1" applyBorder="1" applyAlignment="1" applyProtection="1">
      <alignment horizontal="right"/>
      <protection locked="0"/>
    </xf>
    <xf numFmtId="49" fontId="2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4" xfId="0" applyFont="1" applyBorder="1" applyAlignment="1" applyProtection="1">
      <alignment horizontal="right"/>
      <protection locked="0"/>
    </xf>
    <xf numFmtId="49" fontId="11" fillId="0" borderId="11" xfId="0" applyNumberFormat="1" applyFont="1" applyFill="1" applyBorder="1" applyAlignment="1" applyProtection="1">
      <alignment horizontal="left" wrapText="1"/>
      <protection locked="0"/>
    </xf>
    <xf numFmtId="0" fontId="35" fillId="0" borderId="0" xfId="45"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14" xfId="0" applyFont="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horizontal="right"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26" fillId="0" borderId="0" xfId="0" applyFont="1" applyFill="1" applyBorder="1" applyAlignment="1" applyProtection="1">
      <alignment horizontal="right" vertical="center" wrapText="1"/>
      <protection locked="0"/>
    </xf>
    <xf numFmtId="0" fontId="43" fillId="0" borderId="30" xfId="52" applyFont="1" applyFill="1" applyBorder="1" applyAlignment="1" applyProtection="1">
      <alignment/>
      <protection locked="0"/>
    </xf>
    <xf numFmtId="0" fontId="0" fillId="0" borderId="0" xfId="0" applyAlignment="1" applyProtection="1">
      <alignment/>
      <protection locked="0"/>
    </xf>
    <xf numFmtId="0" fontId="0" fillId="0" borderId="14" xfId="0" applyFont="1" applyFill="1" applyBorder="1" applyAlignment="1" applyProtection="1">
      <alignment/>
      <protection locked="0"/>
    </xf>
    <xf numFmtId="49" fontId="0" fillId="35" borderId="0" xfId="0" applyNumberFormat="1" applyFont="1" applyFill="1" applyBorder="1" applyAlignment="1" applyProtection="1">
      <alignment horizontal="right"/>
      <protection locked="0"/>
    </xf>
    <xf numFmtId="49" fontId="0" fillId="34" borderId="19"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49" fontId="0" fillId="0"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wrapText="1"/>
      <protection locked="0"/>
    </xf>
    <xf numFmtId="49" fontId="4" fillId="34"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190" fontId="0" fillId="34"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protection locked="0"/>
    </xf>
    <xf numFmtId="0" fontId="0" fillId="35" borderId="0" xfId="0" applyFont="1" applyFill="1" applyAlignment="1" applyProtection="1">
      <alignment/>
      <protection locked="0"/>
    </xf>
    <xf numFmtId="0" fontId="0" fillId="0" borderId="0" xfId="0" applyFont="1" applyBorder="1" applyAlignment="1" applyProtection="1">
      <alignment horizontal="right" vertical="center"/>
      <protection locked="0"/>
    </xf>
    <xf numFmtId="0" fontId="4" fillId="0" borderId="0" xfId="0" applyFont="1" applyAlignment="1" applyProtection="1">
      <alignment/>
      <protection locked="0"/>
    </xf>
    <xf numFmtId="0" fontId="0" fillId="0" borderId="0" xfId="0" applyAlignment="1" applyProtection="1">
      <alignment wrapText="1"/>
      <protection locked="0"/>
    </xf>
    <xf numFmtId="49" fontId="0"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0" fillId="35" borderId="0" xfId="0" applyFont="1" applyFill="1" applyBorder="1" applyAlignment="1" applyProtection="1">
      <alignment/>
      <protection locked="0"/>
    </xf>
    <xf numFmtId="0" fontId="11" fillId="0" borderId="0" xfId="0" applyFont="1" applyFill="1" applyAlignment="1" applyProtection="1">
      <alignment/>
      <protection locked="0"/>
    </xf>
    <xf numFmtId="189" fontId="7" fillId="0" borderId="0" xfId="43" applyNumberFormat="1" applyFont="1"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41" fontId="0" fillId="0" borderId="0" xfId="0" applyNumberFormat="1" applyFont="1" applyAlignment="1" applyProtection="1">
      <alignment vertical="center"/>
      <protection locked="0"/>
    </xf>
    <xf numFmtId="189" fontId="0" fillId="0" borderId="0" xfId="43" applyNumberFormat="1" applyFont="1" applyBorder="1" applyAlignment="1" applyProtection="1">
      <alignment horizontal="right" vertical="center" wrapText="1"/>
      <protection locked="0"/>
    </xf>
    <xf numFmtId="41" fontId="5"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center"/>
      <protection locked="0"/>
    </xf>
    <xf numFmtId="41" fontId="29" fillId="0" borderId="0" xfId="0" applyNumberFormat="1" applyFont="1" applyFill="1" applyBorder="1" applyAlignment="1" applyProtection="1">
      <alignment horizontal="right"/>
      <protection locked="0"/>
    </xf>
    <xf numFmtId="0" fontId="0" fillId="0" borderId="0" xfId="0" applyFont="1" applyFill="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0" fontId="11" fillId="0" borderId="0" xfId="0" applyFont="1" applyAlignment="1" applyProtection="1">
      <alignment/>
      <protection locked="0"/>
    </xf>
    <xf numFmtId="189" fontId="0" fillId="0" borderId="0" xfId="43" applyNumberFormat="1" applyFont="1" applyBorder="1" applyAlignment="1" applyProtection="1">
      <alignment horizontal="left" vertical="center" wrapText="1"/>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41" fontId="0" fillId="0" borderId="0" xfId="0" applyNumberFormat="1" applyFont="1" applyFill="1" applyBorder="1" applyAlignment="1" applyProtection="1">
      <alignment vertical="top"/>
      <protection locked="0"/>
    </xf>
    <xf numFmtId="0" fontId="0" fillId="0" borderId="0" xfId="0" applyFont="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0" fillId="0" borderId="0" xfId="0" applyFont="1" applyFill="1" applyAlignment="1" applyProtection="1">
      <alignment vertical="center"/>
      <protection locked="0"/>
    </xf>
    <xf numFmtId="41" fontId="0" fillId="0" borderId="0" xfId="0" applyNumberFormat="1" applyFont="1" applyFill="1" applyAlignment="1" applyProtection="1">
      <alignment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ont="1" applyFill="1" applyAlignment="1" applyProtection="1">
      <alignment wrapText="1"/>
      <protection locked="0"/>
    </xf>
    <xf numFmtId="0" fontId="5" fillId="0" borderId="0" xfId="0" applyFont="1" applyFill="1" applyAlignment="1" applyProtection="1">
      <alignment horizontal="right" vertical="center"/>
      <protection locked="0"/>
    </xf>
    <xf numFmtId="0" fontId="0" fillId="0" borderId="0" xfId="0"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Border="1" applyAlignment="1" applyProtection="1">
      <alignment horizontal="center" vertical="top"/>
      <protection locked="0"/>
    </xf>
    <xf numFmtId="189" fontId="0" fillId="0" borderId="0" xfId="43" applyNumberFormat="1" applyFont="1" applyFill="1" applyBorder="1" applyAlignment="1" applyProtection="1">
      <alignment horizontal="right" vertical="center" wrapText="1"/>
      <protection locked="0"/>
    </xf>
    <xf numFmtId="189" fontId="7" fillId="0" borderId="0" xfId="43" applyNumberFormat="1" applyFont="1" applyFill="1" applyBorder="1" applyAlignment="1" applyProtection="1">
      <alignment horizontal="right" vertical="center" wrapText="1"/>
      <protection locked="0"/>
    </xf>
    <xf numFmtId="189" fontId="29" fillId="0" borderId="0" xfId="0" applyNumberFormat="1" applyFont="1" applyFill="1" applyBorder="1" applyAlignment="1" applyProtection="1">
      <alignment/>
      <protection locked="0"/>
    </xf>
    <xf numFmtId="0" fontId="32" fillId="0" borderId="0" xfId="0" applyFont="1" applyFill="1" applyBorder="1" applyAlignment="1" applyProtection="1">
      <alignment horizontal="left" vertical="center"/>
      <protection locked="0"/>
    </xf>
    <xf numFmtId="189" fontId="7" fillId="0" borderId="0" xfId="43" applyNumberFormat="1"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11" fillId="0" borderId="0" xfId="0" applyFont="1" applyAlignment="1" applyProtection="1">
      <alignment vertical="top"/>
      <protection locked="0"/>
    </xf>
    <xf numFmtId="0" fontId="0" fillId="0" borderId="0" xfId="0" applyFont="1" applyFill="1" applyAlignment="1" applyProtection="1">
      <alignment vertical="top"/>
      <protection locked="0"/>
    </xf>
    <xf numFmtId="49" fontId="0" fillId="0" borderId="0" xfId="0" applyNumberFormat="1" applyFont="1" applyAlignment="1" applyProtection="1">
      <alignment/>
      <protection locked="0"/>
    </xf>
    <xf numFmtId="0" fontId="4" fillId="0" borderId="0" xfId="0" applyFont="1" applyBorder="1" applyAlignment="1" applyProtection="1">
      <alignment/>
      <protection locked="0"/>
    </xf>
    <xf numFmtId="189" fontId="29" fillId="0" borderId="0" xfId="0" applyNumberFormat="1" applyFont="1" applyBorder="1" applyAlignment="1" applyProtection="1">
      <alignment/>
      <protection locked="0"/>
    </xf>
    <xf numFmtId="0" fontId="29" fillId="0" borderId="0" xfId="0" applyFont="1" applyBorder="1" applyAlignment="1" applyProtection="1">
      <alignment horizontal="right" vertical="center" wrapText="1"/>
      <protection locked="0"/>
    </xf>
    <xf numFmtId="0" fontId="14" fillId="0" borderId="0" xfId="0" applyFont="1" applyFill="1" applyAlignment="1" applyProtection="1">
      <alignment/>
      <protection locked="0"/>
    </xf>
    <xf numFmtId="0" fontId="75" fillId="0" borderId="0" xfId="0" applyFont="1" applyAlignment="1" applyProtection="1">
      <alignment vertical="center"/>
      <protection/>
    </xf>
    <xf numFmtId="0" fontId="45" fillId="0" borderId="0" xfId="0" applyFont="1" applyAlignment="1" applyProtection="1">
      <alignment horizontal="left"/>
      <protection/>
    </xf>
    <xf numFmtId="0" fontId="45"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Font="1" applyFill="1" applyBorder="1" applyAlignment="1" applyProtection="1">
      <alignment horizontal="left"/>
      <protection/>
    </xf>
    <xf numFmtId="0" fontId="0" fillId="0" borderId="0" xfId="0" applyFill="1" applyAlignment="1" applyProtection="1">
      <alignment wrapText="1"/>
      <protection/>
    </xf>
    <xf numFmtId="0" fontId="0" fillId="52" borderId="0" xfId="0" applyFill="1" applyAlignment="1" applyProtection="1">
      <alignment/>
      <protection/>
    </xf>
    <xf numFmtId="0" fontId="113" fillId="53" borderId="31" xfId="0" applyFont="1" applyFill="1" applyBorder="1" applyAlignment="1" applyProtection="1">
      <alignment horizontal="center" vertical="center" wrapText="1"/>
      <protection/>
    </xf>
    <xf numFmtId="0" fontId="113" fillId="53" borderId="3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52" borderId="0" xfId="0" applyFill="1" applyAlignment="1" applyProtection="1">
      <alignment/>
      <protection/>
    </xf>
    <xf numFmtId="0" fontId="0" fillId="52" borderId="0" xfId="0" applyFill="1" applyAlignment="1" applyProtection="1">
      <alignment horizontal="right"/>
      <protection/>
    </xf>
    <xf numFmtId="0" fontId="110" fillId="52" borderId="0" xfId="0" applyFont="1" applyFill="1" applyBorder="1" applyAlignment="1" applyProtection="1">
      <alignment horizontal="right"/>
      <protection/>
    </xf>
    <xf numFmtId="0" fontId="0" fillId="52" borderId="33" xfId="0" applyFill="1" applyBorder="1" applyAlignment="1" applyProtection="1">
      <alignment/>
      <protection/>
    </xf>
    <xf numFmtId="2" fontId="0" fillId="52" borderId="0" xfId="0" applyNumberFormat="1" applyFill="1" applyBorder="1" applyAlignment="1" applyProtection="1">
      <alignment/>
      <protection/>
    </xf>
    <xf numFmtId="0" fontId="0" fillId="52" borderId="0" xfId="0" applyFill="1" applyBorder="1" applyAlignment="1" applyProtection="1">
      <alignment horizontal="center"/>
      <protection/>
    </xf>
    <xf numFmtId="0" fontId="0" fillId="52" borderId="0" xfId="0" applyFill="1" applyBorder="1" applyAlignment="1" applyProtection="1">
      <alignment/>
      <protection/>
    </xf>
    <xf numFmtId="49" fontId="0" fillId="52" borderId="34" xfId="0" applyNumberFormat="1" applyFill="1" applyBorder="1" applyAlignment="1" applyProtection="1">
      <alignment/>
      <protection/>
    </xf>
    <xf numFmtId="0" fontId="0" fillId="52" borderId="0" xfId="0" applyFill="1" applyAlignment="1" applyProtection="1">
      <alignment horizontal="center"/>
      <protection/>
    </xf>
    <xf numFmtId="0" fontId="110" fillId="52" borderId="0" xfId="0" applyFont="1" applyFill="1" applyAlignment="1" applyProtection="1">
      <alignment horizontal="right"/>
      <protection/>
    </xf>
    <xf numFmtId="0" fontId="0" fillId="52" borderId="0" xfId="0" applyFill="1" applyBorder="1" applyAlignment="1" applyProtection="1">
      <alignment/>
      <protection/>
    </xf>
    <xf numFmtId="10" fontId="0" fillId="52" borderId="0" xfId="0" applyNumberFormat="1" applyFill="1" applyBorder="1" applyAlignment="1" applyProtection="1">
      <alignment/>
      <protection/>
    </xf>
    <xf numFmtId="0" fontId="0" fillId="52" borderId="35" xfId="0" applyFill="1" applyBorder="1" applyAlignment="1" applyProtection="1">
      <alignment/>
      <protection/>
    </xf>
    <xf numFmtId="0" fontId="0" fillId="52" borderId="36" xfId="0" applyFill="1" applyBorder="1" applyAlignment="1" applyProtection="1">
      <alignment/>
      <protection/>
    </xf>
    <xf numFmtId="0" fontId="110" fillId="52" borderId="37" xfId="0" applyFont="1" applyFill="1" applyBorder="1" applyAlignment="1" applyProtection="1">
      <alignment/>
      <protection/>
    </xf>
    <xf numFmtId="0" fontId="110" fillId="52" borderId="37" xfId="0" applyFont="1" applyFill="1" applyBorder="1" applyAlignment="1" applyProtection="1">
      <alignment horizontal="right"/>
      <protection/>
    </xf>
    <xf numFmtId="0" fontId="0" fillId="52" borderId="37" xfId="0" applyFill="1" applyBorder="1" applyAlignment="1" applyProtection="1">
      <alignment/>
      <protection/>
    </xf>
    <xf numFmtId="0" fontId="0" fillId="52" borderId="38" xfId="0" applyFill="1" applyBorder="1" applyAlignment="1" applyProtection="1">
      <alignment/>
      <protection/>
    </xf>
    <xf numFmtId="0" fontId="0" fillId="52" borderId="39"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23" fillId="0" borderId="0" xfId="0" applyFont="1" applyAlignment="1" applyProtection="1">
      <alignment horizontal="left" wrapText="1"/>
      <protection/>
    </xf>
    <xf numFmtId="0" fontId="14" fillId="0" borderId="0" xfId="0" applyFont="1" applyFill="1" applyAlignment="1" applyProtection="1">
      <alignment/>
      <protection/>
    </xf>
    <xf numFmtId="0" fontId="7"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9" fillId="0" borderId="0" xfId="0" applyFont="1" applyAlignment="1" applyProtection="1">
      <alignment horizontal="centerContinuous" vertical="center"/>
      <protection/>
    </xf>
    <xf numFmtId="0" fontId="0" fillId="0" borderId="0" xfId="0" applyAlignment="1" applyProtection="1">
      <alignment horizontal="centerContinuous"/>
      <protection/>
    </xf>
    <xf numFmtId="0" fontId="113" fillId="53" borderId="40" xfId="0" applyFont="1" applyFill="1" applyBorder="1" applyAlignment="1" applyProtection="1">
      <alignment horizontal="center" vertical="center"/>
      <protection/>
    </xf>
    <xf numFmtId="0" fontId="113" fillId="53" borderId="41" xfId="0" applyFont="1" applyFill="1" applyBorder="1" applyAlignment="1" applyProtection="1">
      <alignment horizontal="center" vertical="center" wrapText="1"/>
      <protection/>
    </xf>
    <xf numFmtId="0" fontId="113" fillId="53" borderId="42" xfId="0" applyFont="1" applyFill="1" applyBorder="1" applyAlignment="1" applyProtection="1">
      <alignment horizontal="center" vertical="center"/>
      <protection/>
    </xf>
    <xf numFmtId="2" fontId="112" fillId="54" borderId="12" xfId="0" applyNumberFormat="1" applyFont="1" applyFill="1" applyBorder="1" applyAlignment="1" applyProtection="1">
      <alignment horizontal="center"/>
      <protection/>
    </xf>
    <xf numFmtId="2" fontId="114" fillId="55" borderId="12" xfId="0" applyNumberFormat="1" applyFont="1" applyFill="1" applyBorder="1" applyAlignment="1" applyProtection="1">
      <alignment horizontal="center"/>
      <protection/>
    </xf>
    <xf numFmtId="0" fontId="11" fillId="0" borderId="43" xfId="0" applyFont="1" applyBorder="1" applyAlignment="1" applyProtection="1">
      <alignment horizontal="center" vertical="center" wrapText="1"/>
      <protection/>
    </xf>
    <xf numFmtId="0" fontId="46" fillId="0" borderId="44" xfId="0" applyFont="1" applyBorder="1" applyAlignment="1" applyProtection="1">
      <alignment horizontal="center" vertical="center" wrapText="1"/>
      <protection/>
    </xf>
    <xf numFmtId="0" fontId="23" fillId="0" borderId="43"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11" fillId="0" borderId="0" xfId="0" applyFont="1" applyAlignment="1" applyProtection="1">
      <alignment/>
      <protection/>
    </xf>
    <xf numFmtId="0" fontId="115" fillId="50" borderId="0" xfId="0" applyFont="1" applyFill="1" applyAlignment="1" applyProtection="1">
      <alignment/>
      <protection locked="0"/>
    </xf>
    <xf numFmtId="9" fontId="0" fillId="56" borderId="45" xfId="0" applyNumberFormat="1" applyFill="1" applyBorder="1" applyAlignment="1" applyProtection="1">
      <alignment/>
      <protection locked="0"/>
    </xf>
    <xf numFmtId="0" fontId="4" fillId="0" borderId="0" xfId="0" applyFont="1" applyBorder="1" applyAlignment="1" applyProtection="1">
      <alignment horizontal="left" vertical="center"/>
      <protection/>
    </xf>
    <xf numFmtId="189" fontId="0" fillId="0" borderId="0" xfId="43"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41" fontId="29" fillId="0" borderId="0" xfId="0" applyNumberFormat="1" applyFont="1" applyFill="1" applyBorder="1" applyAlignment="1" applyProtection="1">
      <alignment horizontal="right"/>
      <protection/>
    </xf>
    <xf numFmtId="0" fontId="45" fillId="0" borderId="0" xfId="0" applyFont="1" applyAlignment="1" applyProtection="1">
      <alignment horizontal="left"/>
      <protection locked="0"/>
    </xf>
    <xf numFmtId="0" fontId="116" fillId="0" borderId="0" xfId="0" applyFont="1" applyAlignment="1" applyProtection="1">
      <alignment/>
      <protection locked="0"/>
    </xf>
    <xf numFmtId="0" fontId="21"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xf>
    <xf numFmtId="0" fontId="4"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protection/>
    </xf>
    <xf numFmtId="0" fontId="20" fillId="0" borderId="0" xfId="0" applyFont="1" applyFill="1" applyBorder="1" applyAlignment="1" applyProtection="1">
      <alignment horizontal="left" wrapText="1"/>
      <protection/>
    </xf>
    <xf numFmtId="0" fontId="117" fillId="0" borderId="0" xfId="0" applyFont="1" applyFill="1" applyAlignment="1" applyProtection="1">
      <alignment horizontal="center" vertical="center"/>
      <protection hidden="1" locked="0"/>
    </xf>
    <xf numFmtId="0" fontId="23" fillId="57" borderId="0" xfId="0" applyFont="1" applyFill="1" applyBorder="1" applyAlignment="1" applyProtection="1">
      <alignment horizontal="left" vertical="center" wrapText="1"/>
      <protection locked="0"/>
    </xf>
    <xf numFmtId="0" fontId="14" fillId="0" borderId="0" xfId="0" applyFont="1" applyAlignment="1" applyProtection="1">
      <alignment vertical="top" wrapText="1"/>
      <protection/>
    </xf>
    <xf numFmtId="0" fontId="23" fillId="0" borderId="0" xfId="0" applyFont="1" applyFill="1" applyAlignment="1" applyProtection="1">
      <alignment wrapText="1"/>
      <protection/>
    </xf>
    <xf numFmtId="0" fontId="23" fillId="0" borderId="0" xfId="0" applyFont="1" applyFill="1" applyBorder="1" applyAlignment="1" applyProtection="1">
      <alignment horizontal="left" wrapText="1"/>
      <protection/>
    </xf>
    <xf numFmtId="0" fontId="23" fillId="58" borderId="0" xfId="0" applyFont="1" applyFill="1" applyBorder="1" applyAlignment="1" applyProtection="1">
      <alignment horizontal="left" vertical="center" wrapText="1"/>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18" fillId="50" borderId="0" xfId="0" applyFont="1" applyFill="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Fill="1" applyBorder="1" applyAlignment="1" applyProtection="1">
      <alignment/>
      <protection locked="0"/>
    </xf>
    <xf numFmtId="0" fontId="12" fillId="0" borderId="0" xfId="0" applyNumberFormat="1" applyFont="1" applyFill="1" applyAlignment="1" applyProtection="1">
      <alignment horizontal="left"/>
      <protection locked="0"/>
    </xf>
    <xf numFmtId="0" fontId="12" fillId="0" borderId="0" xfId="0" applyNumberFormat="1" applyFont="1" applyFill="1" applyBorder="1" applyAlignment="1" applyProtection="1">
      <alignment vertic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NumberFormat="1" applyFont="1" applyAlignment="1" applyProtection="1">
      <alignment horizontal="left"/>
      <protection locked="0"/>
    </xf>
    <xf numFmtId="0" fontId="12" fillId="0" borderId="0" xfId="0" applyFont="1" applyBorder="1" applyAlignment="1" applyProtection="1">
      <alignment/>
      <protection locked="0"/>
    </xf>
    <xf numFmtId="0" fontId="119" fillId="49" borderId="0" xfId="0" applyFont="1" applyFill="1" applyAlignment="1" applyProtection="1">
      <alignment/>
      <protection locked="0"/>
    </xf>
    <xf numFmtId="0" fontId="12" fillId="0" borderId="0" xfId="0" applyFont="1" applyFill="1" applyAlignment="1" applyProtection="1">
      <alignment horizontal="center" vertical="center"/>
      <protection locked="0"/>
    </xf>
    <xf numFmtId="0" fontId="56" fillId="0" borderId="12" xfId="0" applyFont="1" applyBorder="1" applyAlignment="1" applyProtection="1">
      <alignment horizontal="center"/>
      <protection locked="0"/>
    </xf>
    <xf numFmtId="10" fontId="12" fillId="0" borderId="12" xfId="0" applyNumberFormat="1" applyFont="1" applyBorder="1" applyAlignment="1" applyProtection="1">
      <alignment horizontal="center"/>
      <protection locked="0"/>
    </xf>
    <xf numFmtId="10"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xf>
    <xf numFmtId="0" fontId="12" fillId="49" borderId="12" xfId="0" applyFont="1" applyFill="1" applyBorder="1" applyAlignment="1" applyProtection="1">
      <alignment horizontal="center"/>
      <protection locked="0"/>
    </xf>
    <xf numFmtId="10" fontId="12" fillId="49" borderId="12" xfId="0" applyNumberFormat="1" applyFont="1" applyFill="1" applyBorder="1" applyAlignment="1" applyProtection="1">
      <alignment horizontal="center"/>
      <protection locked="0"/>
    </xf>
    <xf numFmtId="10" fontId="12" fillId="49" borderId="0" xfId="0" applyNumberFormat="1" applyFont="1" applyFill="1" applyBorder="1" applyAlignment="1" applyProtection="1">
      <alignment horizontal="center"/>
      <protection locked="0"/>
    </xf>
    <xf numFmtId="0" fontId="12"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horizontal="right"/>
      <protection/>
    </xf>
    <xf numFmtId="0" fontId="5" fillId="59" borderId="0" xfId="0" applyNumberFormat="1" applyFont="1" applyFill="1" applyBorder="1" applyAlignment="1" applyProtection="1">
      <alignment horizontal="centerContinuous" vertical="justify" wrapText="1"/>
      <protection locked="0"/>
    </xf>
    <xf numFmtId="0" fontId="5" fillId="60" borderId="14" xfId="0" applyNumberFormat="1" applyFont="1" applyFill="1" applyBorder="1" applyAlignment="1" applyProtection="1">
      <alignment horizontal="centerContinuous" vertical="justify" wrapText="1"/>
      <protection locked="0"/>
    </xf>
    <xf numFmtId="1" fontId="36" fillId="61" borderId="21" xfId="0" applyNumberFormat="1" applyFont="1" applyFill="1" applyBorder="1" applyAlignment="1" applyProtection="1">
      <alignment horizontal="center" vertical="center" wrapText="1"/>
      <protection/>
    </xf>
    <xf numFmtId="14" fontId="12" fillId="0" borderId="0" xfId="0" applyNumberFormat="1" applyFont="1" applyBorder="1" applyAlignment="1" applyProtection="1">
      <alignment horizontal="right"/>
      <protection/>
    </xf>
    <xf numFmtId="0" fontId="19" fillId="0" borderId="0" xfId="0" applyFont="1" applyAlignment="1" applyProtection="1">
      <alignment horizontal="left" vertical="center"/>
      <protection/>
    </xf>
    <xf numFmtId="0" fontId="19" fillId="0" borderId="0" xfId="0" applyFont="1" applyFill="1" applyAlignment="1" applyProtection="1">
      <alignment horizontal="center" vertical="center"/>
      <protection/>
    </xf>
    <xf numFmtId="49" fontId="44" fillId="0" borderId="0" xfId="0" applyNumberFormat="1" applyFont="1" applyFill="1" applyAlignment="1" applyProtection="1">
      <alignment vertical="center" wrapText="1"/>
      <protection/>
    </xf>
    <xf numFmtId="0" fontId="12" fillId="0" borderId="0" xfId="0" applyFont="1" applyAlignment="1" applyProtection="1">
      <alignment horizontal="left" vertical="center"/>
      <protection/>
    </xf>
    <xf numFmtId="0" fontId="12" fillId="0" borderId="0" xfId="0" applyNumberFormat="1" applyFont="1" applyAlignment="1" applyProtection="1">
      <alignment/>
      <protection/>
    </xf>
    <xf numFmtId="0" fontId="56" fillId="0" borderId="0" xfId="0"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12" fillId="0" borderId="0" xfId="0" applyFont="1" applyAlignment="1" applyProtection="1">
      <alignment horizontal="right" vertical="center"/>
      <protection/>
    </xf>
    <xf numFmtId="0" fontId="12" fillId="0" borderId="0" xfId="0" applyFont="1" applyAlignment="1" applyProtection="1">
      <alignment wrapText="1"/>
      <protection/>
    </xf>
    <xf numFmtId="0" fontId="12" fillId="0" borderId="0" xfId="0" applyFont="1" applyAlignment="1" applyProtection="1">
      <alignment vertical="center"/>
      <protection/>
    </xf>
    <xf numFmtId="0" fontId="12" fillId="0" borderId="0" xfId="0" applyFont="1" applyFill="1" applyAlignment="1" applyProtection="1">
      <alignment horizontal="center" vertical="center"/>
      <protection/>
    </xf>
    <xf numFmtId="14" fontId="12" fillId="0" borderId="0" xfId="0" applyNumberFormat="1" applyFont="1" applyBorder="1" applyAlignment="1" applyProtection="1">
      <alignment horizontal="right" vertical="center"/>
      <protection/>
    </xf>
    <xf numFmtId="0" fontId="8" fillId="0" borderId="0" xfId="0" applyNumberFormat="1" applyFont="1" applyAlignment="1" applyProtection="1">
      <alignment vertical="center"/>
      <protection/>
    </xf>
    <xf numFmtId="49" fontId="12" fillId="0" borderId="0" xfId="0" applyNumberFormat="1" applyFont="1" applyAlignment="1" applyProtection="1">
      <alignment vertical="center"/>
      <protection/>
    </xf>
    <xf numFmtId="43" fontId="11" fillId="0" borderId="12" xfId="0" applyNumberFormat="1" applyFont="1" applyFill="1" applyBorder="1" applyAlignment="1" applyProtection="1">
      <alignment/>
      <protection hidden="1"/>
    </xf>
    <xf numFmtId="9" fontId="31" fillId="0" borderId="12" xfId="0" applyNumberFormat="1" applyFont="1" applyBorder="1" applyAlignment="1" applyProtection="1">
      <alignment horizontal="center"/>
      <protection hidden="1"/>
    </xf>
    <xf numFmtId="43" fontId="31" fillId="0" borderId="26" xfId="0" applyNumberFormat="1" applyFont="1" applyFill="1" applyBorder="1" applyAlignment="1" applyProtection="1">
      <alignment horizontal="center"/>
      <protection hidden="1"/>
    </xf>
    <xf numFmtId="43" fontId="31" fillId="0" borderId="26" xfId="0" applyNumberFormat="1" applyFont="1" applyFill="1" applyBorder="1" applyAlignment="1" applyProtection="1">
      <alignment horizontal="right"/>
      <protection hidden="1"/>
    </xf>
    <xf numFmtId="9" fontId="31" fillId="0" borderId="26" xfId="0" applyNumberFormat="1" applyFont="1" applyBorder="1" applyAlignment="1" applyProtection="1">
      <alignment horizontal="center"/>
      <protection hidden="1"/>
    </xf>
    <xf numFmtId="0" fontId="5" fillId="0" borderId="0" xfId="0" applyFont="1" applyFill="1" applyBorder="1" applyAlignment="1" applyProtection="1">
      <alignment horizontal="left" wrapText="1"/>
      <protection hidden="1"/>
    </xf>
    <xf numFmtId="0" fontId="14" fillId="62" borderId="12" xfId="0" applyNumberFormat="1" applyFont="1" applyFill="1" applyBorder="1" applyAlignment="1" applyProtection="1">
      <alignment horizontal="center" vertical="center" wrapText="1"/>
      <protection hidden="1"/>
    </xf>
    <xf numFmtId="0" fontId="14" fillId="63" borderId="12" xfId="0" applyFont="1" applyFill="1" applyBorder="1" applyAlignment="1" applyProtection="1">
      <alignment horizontal="center" vertical="center" wrapText="1"/>
      <protection hidden="1"/>
    </xf>
    <xf numFmtId="0" fontId="29" fillId="64" borderId="12"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1" fontId="5" fillId="0" borderId="0" xfId="0" applyNumberFormat="1" applyFont="1" applyFill="1" applyBorder="1" applyAlignment="1" applyProtection="1">
      <alignment horizontal="center" vertical="center" wrapText="1"/>
      <protection hidden="1"/>
    </xf>
    <xf numFmtId="49" fontId="0" fillId="0" borderId="0" xfId="0" applyNumberFormat="1" applyFont="1" applyAlignment="1" applyProtection="1">
      <alignment/>
      <protection/>
    </xf>
    <xf numFmtId="49" fontId="12" fillId="0" borderId="0" xfId="0" applyNumberFormat="1" applyFont="1" applyAlignment="1" applyProtection="1">
      <alignment horizontal="left" vertical="center"/>
      <protection/>
    </xf>
    <xf numFmtId="0" fontId="12" fillId="0" borderId="0" xfId="0" applyFont="1" applyBorder="1" applyAlignment="1" applyProtection="1">
      <alignment horizontal="center"/>
      <protection locked="0"/>
    </xf>
    <xf numFmtId="0" fontId="8" fillId="0" borderId="0" xfId="0" applyFont="1" applyBorder="1" applyAlignment="1" applyProtection="1">
      <alignment/>
      <protection locked="0"/>
    </xf>
    <xf numFmtId="14" fontId="12" fillId="0" borderId="0" xfId="0" applyNumberFormat="1" applyFont="1" applyBorder="1" applyAlignment="1" applyProtection="1">
      <alignment horizontal="center"/>
      <protection locked="0"/>
    </xf>
    <xf numFmtId="0" fontId="8" fillId="0" borderId="0" xfId="0" applyFont="1" applyAlignment="1" applyProtection="1">
      <alignment horizontal="right"/>
      <protection locked="0"/>
    </xf>
    <xf numFmtId="0" fontId="12" fillId="0" borderId="0" xfId="0" applyFont="1" applyBorder="1" applyAlignment="1" applyProtection="1">
      <alignment horizontal="right"/>
      <protection locked="0"/>
    </xf>
    <xf numFmtId="4" fontId="110" fillId="52" borderId="12" xfId="0" applyNumberFormat="1" applyFont="1" applyFill="1" applyBorder="1" applyAlignment="1" applyProtection="1">
      <alignment/>
      <protection/>
    </xf>
    <xf numFmtId="4" fontId="0" fillId="52" borderId="45" xfId="0" applyNumberFormat="1" applyFill="1" applyBorder="1" applyAlignment="1" applyProtection="1">
      <alignment/>
      <protection/>
    </xf>
    <xf numFmtId="4" fontId="110" fillId="52" borderId="45" xfId="0" applyNumberFormat="1" applyFont="1" applyFill="1" applyBorder="1" applyAlignment="1" applyProtection="1">
      <alignment/>
      <protection/>
    </xf>
    <xf numFmtId="4" fontId="0" fillId="52" borderId="0" xfId="0" applyNumberFormat="1" applyFill="1" applyAlignment="1" applyProtection="1">
      <alignment/>
      <protection locked="0"/>
    </xf>
    <xf numFmtId="4" fontId="112" fillId="65" borderId="12" xfId="0" applyNumberFormat="1" applyFont="1" applyFill="1" applyBorder="1" applyAlignment="1" applyProtection="1">
      <alignment horizontal="center"/>
      <protection locked="0"/>
    </xf>
    <xf numFmtId="4" fontId="114" fillId="66" borderId="12" xfId="0" applyNumberFormat="1" applyFont="1" applyFill="1" applyBorder="1" applyAlignment="1" applyProtection="1">
      <alignment horizontal="center"/>
      <protection locked="0"/>
    </xf>
    <xf numFmtId="4" fontId="29" fillId="0" borderId="0" xfId="0" applyNumberFormat="1" applyFont="1" applyFill="1" applyBorder="1" applyAlignment="1" applyProtection="1">
      <alignment horizontal="right" vertical="top"/>
      <protection locked="0"/>
    </xf>
    <xf numFmtId="4" fontId="0" fillId="0" borderId="0" xfId="0" applyNumberFormat="1" applyFont="1" applyFill="1" applyBorder="1" applyAlignment="1" applyProtection="1">
      <alignment/>
      <protection locked="0"/>
    </xf>
    <xf numFmtId="4" fontId="0" fillId="0" borderId="0" xfId="43" applyNumberFormat="1" applyFont="1" applyBorder="1" applyAlignment="1" applyProtection="1">
      <alignment horizontal="right" vertical="center" wrapText="1"/>
      <protection locked="0"/>
    </xf>
    <xf numFmtId="4" fontId="0" fillId="0" borderId="0" xfId="0" applyNumberFormat="1" applyFont="1" applyBorder="1" applyAlignment="1" applyProtection="1">
      <alignment horizontal="right" vertical="center" wrapText="1"/>
      <protection locked="0"/>
    </xf>
    <xf numFmtId="4" fontId="0" fillId="0" borderId="0" xfId="0" applyNumberFormat="1" applyFont="1" applyAlignment="1" applyProtection="1">
      <alignment/>
      <protection locked="0"/>
    </xf>
    <xf numFmtId="4" fontId="0" fillId="0" borderId="0" xfId="0" applyNumberFormat="1" applyFont="1" applyAlignment="1" applyProtection="1">
      <alignment vertical="center"/>
      <protection locked="0"/>
    </xf>
    <xf numFmtId="4" fontId="0" fillId="52" borderId="0" xfId="0" applyNumberFormat="1" applyFill="1" applyAlignment="1" applyProtection="1">
      <alignment horizontal="right"/>
      <protection/>
    </xf>
    <xf numFmtId="4" fontId="0" fillId="52" borderId="34" xfId="0" applyNumberFormat="1" applyFill="1" applyBorder="1" applyAlignment="1" applyProtection="1">
      <alignment/>
      <protection/>
    </xf>
    <xf numFmtId="0" fontId="4" fillId="67" borderId="0" xfId="0" applyNumberFormat="1" applyFont="1" applyFill="1" applyBorder="1" applyAlignment="1" applyProtection="1">
      <alignment horizontal="left"/>
      <protection locked="0"/>
    </xf>
    <xf numFmtId="4" fontId="0" fillId="68" borderId="45" xfId="0" applyNumberFormat="1" applyFill="1" applyBorder="1" applyAlignment="1" applyProtection="1">
      <alignment/>
      <protection locked="0"/>
    </xf>
    <xf numFmtId="189" fontId="0" fillId="69" borderId="13" xfId="0" applyNumberFormat="1" applyFont="1" applyFill="1" applyBorder="1" applyAlignment="1" applyProtection="1">
      <alignment horizontal="right" vertical="top"/>
      <protection locked="0"/>
    </xf>
    <xf numFmtId="189" fontId="0" fillId="0" borderId="46" xfId="0" applyNumberFormat="1" applyFont="1" applyFill="1" applyBorder="1" applyAlignment="1" applyProtection="1">
      <alignment horizontal="right" vertical="top"/>
      <protection locked="0"/>
    </xf>
    <xf numFmtId="189" fontId="0" fillId="0" borderId="47" xfId="0" applyNumberFormat="1" applyFont="1" applyFill="1" applyBorder="1" applyAlignment="1" applyProtection="1">
      <alignment horizontal="right" vertical="top"/>
      <protection locked="0"/>
    </xf>
    <xf numFmtId="2" fontId="4" fillId="0" borderId="12" xfId="0" applyNumberFormat="1" applyFont="1" applyFill="1" applyBorder="1" applyAlignment="1" applyProtection="1">
      <alignment horizontal="center" vertical="center" wrapText="1"/>
      <protection hidden="1"/>
    </xf>
    <xf numFmtId="2" fontId="8" fillId="70" borderId="12" xfId="0" applyNumberFormat="1" applyFont="1" applyFill="1" applyBorder="1" applyAlignment="1" applyProtection="1">
      <alignment horizontal="center" vertical="center" wrapText="1"/>
      <protection hidden="1"/>
    </xf>
    <xf numFmtId="2" fontId="39" fillId="71" borderId="12" xfId="0" applyNumberFormat="1" applyFont="1" applyFill="1" applyBorder="1" applyAlignment="1" applyProtection="1">
      <alignment horizontal="center" vertical="center" wrapText="1"/>
      <protection hidden="1"/>
    </xf>
    <xf numFmtId="43" fontId="24" fillId="0" borderId="12" xfId="0" applyNumberFormat="1" applyFont="1" applyBorder="1" applyAlignment="1" applyProtection="1">
      <alignment/>
      <protection hidden="1"/>
    </xf>
    <xf numFmtId="43" fontId="11" fillId="0" borderId="12" xfId="0" applyNumberFormat="1" applyFont="1" applyBorder="1" applyAlignment="1" applyProtection="1">
      <alignment/>
      <protection hidden="1"/>
    </xf>
    <xf numFmtId="43" fontId="22" fillId="0" borderId="12" xfId="0" applyNumberFormat="1" applyFont="1" applyBorder="1" applyAlignment="1" applyProtection="1">
      <alignment/>
      <protection hidden="1"/>
    </xf>
    <xf numFmtId="43" fontId="11" fillId="0" borderId="26" xfId="0" applyNumberFormat="1" applyFont="1" applyBorder="1" applyAlignment="1" applyProtection="1">
      <alignment/>
      <protection hidden="1"/>
    </xf>
    <xf numFmtId="43" fontId="24" fillId="0" borderId="26" xfId="0" applyNumberFormat="1" applyFont="1" applyFill="1" applyBorder="1" applyAlignment="1" applyProtection="1">
      <alignment horizontal="right"/>
      <protection hidden="1"/>
    </xf>
    <xf numFmtId="43" fontId="22" fillId="0" borderId="26" xfId="0" applyNumberFormat="1" applyFont="1" applyBorder="1" applyAlignment="1" applyProtection="1">
      <alignment/>
      <protection hidden="1"/>
    </xf>
    <xf numFmtId="2" fontId="5" fillId="0" borderId="12" xfId="0" applyNumberFormat="1" applyFont="1" applyFill="1" applyBorder="1" applyAlignment="1" applyProtection="1">
      <alignment horizontal="center" vertical="center" wrapText="1"/>
      <protection hidden="1"/>
    </xf>
    <xf numFmtId="2" fontId="0" fillId="0" borderId="0" xfId="0" applyNumberFormat="1" applyFont="1" applyAlignment="1" applyProtection="1">
      <alignment/>
      <protection/>
    </xf>
    <xf numFmtId="2" fontId="4" fillId="72" borderId="0" xfId="0" applyNumberFormat="1" applyFont="1" applyFill="1" applyBorder="1" applyAlignment="1" applyProtection="1">
      <alignment horizontal="left" wrapText="1"/>
      <protection locked="0"/>
    </xf>
    <xf numFmtId="0" fontId="0" fillId="52" borderId="0" xfId="0" applyFont="1" applyFill="1" applyAlignment="1" applyProtection="1">
      <alignment horizontal="right"/>
      <protection/>
    </xf>
    <xf numFmtId="4" fontId="0" fillId="52" borderId="45" xfId="0" applyNumberFormat="1" applyFill="1" applyBorder="1" applyAlignment="1" applyProtection="1">
      <alignment/>
      <protection hidden="1"/>
    </xf>
    <xf numFmtId="10" fontId="110" fillId="73" borderId="45" xfId="54" applyNumberFormat="1" applyFont="1" applyFill="1" applyBorder="1" applyAlignment="1" applyProtection="1">
      <alignment/>
      <protection locked="0"/>
    </xf>
    <xf numFmtId="0" fontId="120" fillId="0" borderId="0" xfId="0" applyFont="1" applyAlignment="1" applyProtection="1">
      <alignment vertical="center"/>
      <protection/>
    </xf>
    <xf numFmtId="0" fontId="118" fillId="0" borderId="0" xfId="0" applyFont="1" applyAlignment="1" applyProtection="1">
      <alignment/>
      <protection/>
    </xf>
    <xf numFmtId="0" fontId="119" fillId="0" borderId="0" xfId="0" applyFont="1" applyBorder="1" applyAlignment="1" applyProtection="1">
      <alignment horizontal="center" vertical="center"/>
      <protection/>
    </xf>
    <xf numFmtId="0" fontId="119" fillId="0" borderId="0" xfId="0" applyNumberFormat="1" applyFont="1" applyFill="1" applyBorder="1" applyAlignment="1" applyProtection="1">
      <alignment vertical="center"/>
      <protection/>
    </xf>
    <xf numFmtId="0" fontId="119" fillId="0" borderId="0" xfId="0" applyFont="1" applyBorder="1" applyAlignment="1" applyProtection="1">
      <alignment/>
      <protection/>
    </xf>
    <xf numFmtId="0" fontId="119" fillId="0" borderId="0" xfId="0" applyFont="1" applyAlignment="1" applyProtection="1">
      <alignment/>
      <protection locked="0"/>
    </xf>
    <xf numFmtId="0" fontId="119" fillId="0" borderId="0" xfId="0" applyFont="1" applyAlignment="1" applyProtection="1">
      <alignment/>
      <protection/>
    </xf>
    <xf numFmtId="0" fontId="118" fillId="0" borderId="0" xfId="0" applyFont="1" applyBorder="1" applyAlignment="1" applyProtection="1">
      <alignment/>
      <protection locked="0"/>
    </xf>
    <xf numFmtId="0" fontId="121" fillId="0" borderId="0" xfId="0" applyFont="1" applyFill="1" applyBorder="1" applyAlignment="1" applyProtection="1">
      <alignment horizontal="center"/>
      <protection/>
    </xf>
    <xf numFmtId="0" fontId="118" fillId="0" borderId="0" xfId="0" applyNumberFormat="1" applyFont="1" applyFill="1" applyAlignment="1" applyProtection="1">
      <alignment/>
      <protection/>
    </xf>
    <xf numFmtId="0" fontId="121" fillId="0" borderId="0" xfId="0" applyFont="1" applyFill="1" applyBorder="1" applyAlignment="1" applyProtection="1">
      <alignment horizontal="right"/>
      <protection locked="0"/>
    </xf>
    <xf numFmtId="0" fontId="118" fillId="0" borderId="0" xfId="0" applyFont="1" applyAlignment="1" applyProtection="1">
      <alignment/>
      <protection locked="0"/>
    </xf>
    <xf numFmtId="0" fontId="118" fillId="0" borderId="0" xfId="0" applyFont="1" applyFill="1" applyAlignment="1" applyProtection="1">
      <alignment/>
      <protection locked="0"/>
    </xf>
    <xf numFmtId="0" fontId="122" fillId="0" borderId="0" xfId="0" applyFont="1" applyFill="1" applyAlignment="1" applyProtection="1">
      <alignment/>
      <protection locked="0"/>
    </xf>
    <xf numFmtId="0" fontId="118" fillId="0" borderId="0" xfId="0" applyFont="1" applyFill="1" applyAlignment="1" applyProtection="1">
      <alignment vertical="center" wrapText="1"/>
      <protection/>
    </xf>
    <xf numFmtId="0" fontId="118" fillId="0" borderId="0" xfId="0" applyFont="1" applyAlignment="1" applyProtection="1">
      <alignment wrapText="1"/>
      <protection/>
    </xf>
    <xf numFmtId="0" fontId="118" fillId="0" borderId="0" xfId="0" applyFont="1" applyAlignment="1" applyProtection="1">
      <alignment wrapText="1"/>
      <protection locked="0"/>
    </xf>
    <xf numFmtId="0" fontId="121" fillId="0" borderId="0" xfId="0" applyFont="1" applyFill="1" applyAlignment="1" applyProtection="1">
      <alignment horizontal="center" vertical="center"/>
      <protection hidden="1" locked="0"/>
    </xf>
    <xf numFmtId="0" fontId="118" fillId="0" borderId="0" xfId="0" applyFont="1" applyAlignment="1" applyProtection="1">
      <alignment/>
      <protection locked="0"/>
    </xf>
    <xf numFmtId="0" fontId="121" fillId="0" borderId="0" xfId="0" applyFont="1" applyAlignment="1" applyProtection="1">
      <alignment horizontal="left"/>
      <protection locked="0"/>
    </xf>
    <xf numFmtId="0" fontId="118" fillId="0" borderId="0" xfId="0" applyFont="1" applyFill="1" applyAlignment="1" applyProtection="1">
      <alignment/>
      <protection locked="0"/>
    </xf>
    <xf numFmtId="0" fontId="118" fillId="0" borderId="0" xfId="0" applyFont="1" applyFill="1" applyBorder="1" applyAlignment="1" applyProtection="1">
      <alignment wrapText="1"/>
      <protection locked="0"/>
    </xf>
    <xf numFmtId="0" fontId="118" fillId="0" borderId="0" xfId="0" applyFont="1" applyFill="1" applyBorder="1" applyAlignment="1" applyProtection="1">
      <alignment horizontal="right"/>
      <protection locked="0"/>
    </xf>
    <xf numFmtId="0" fontId="118" fillId="0" borderId="0" xfId="0" applyFont="1" applyFill="1" applyBorder="1" applyAlignment="1" applyProtection="1">
      <alignment/>
      <protection locked="0"/>
    </xf>
    <xf numFmtId="0" fontId="121" fillId="0" borderId="0" xfId="0" applyFont="1" applyFill="1" applyBorder="1" applyAlignment="1" applyProtection="1">
      <alignment horizontal="left"/>
      <protection locked="0"/>
    </xf>
    <xf numFmtId="0" fontId="118" fillId="0" borderId="0" xfId="0" applyFont="1" applyFill="1" applyBorder="1" applyAlignment="1" applyProtection="1">
      <alignment/>
      <protection/>
    </xf>
    <xf numFmtId="0" fontId="118" fillId="0" borderId="0" xfId="0" applyFont="1" applyBorder="1" applyAlignment="1" applyProtection="1">
      <alignment/>
      <protection/>
    </xf>
    <xf numFmtId="0" fontId="118" fillId="0" borderId="0" xfId="0" applyFont="1" applyFill="1" applyAlignment="1" applyProtection="1">
      <alignment/>
      <protection/>
    </xf>
    <xf numFmtId="0" fontId="122" fillId="0" borderId="0" xfId="0" applyFont="1" applyAlignment="1" applyProtection="1">
      <alignment/>
      <protection/>
    </xf>
    <xf numFmtId="0" fontId="122" fillId="0" borderId="0" xfId="0" applyFont="1" applyFill="1" applyAlignment="1" applyProtection="1">
      <alignment/>
      <protection/>
    </xf>
    <xf numFmtId="0" fontId="118" fillId="0" borderId="0" xfId="0" applyFont="1" applyAlignment="1" applyProtection="1">
      <alignment wrapText="1"/>
      <protection locked="0"/>
    </xf>
    <xf numFmtId="0" fontId="118" fillId="0" borderId="0" xfId="0" applyFont="1" applyFill="1" applyAlignment="1" applyProtection="1">
      <alignment wrapText="1"/>
      <protection/>
    </xf>
    <xf numFmtId="0" fontId="118" fillId="0" borderId="0" xfId="0" applyFont="1" applyAlignment="1" applyProtection="1">
      <alignment/>
      <protection/>
    </xf>
    <xf numFmtId="4" fontId="123" fillId="0" borderId="0" xfId="0" applyNumberFormat="1" applyFont="1" applyFill="1" applyBorder="1" applyAlignment="1" applyProtection="1">
      <alignment horizontal="right" vertical="top"/>
      <protection locked="0"/>
    </xf>
    <xf numFmtId="41" fontId="123" fillId="0" borderId="0" xfId="0" applyNumberFormat="1" applyFont="1" applyFill="1" applyBorder="1" applyAlignment="1" applyProtection="1">
      <alignment horizontal="right" vertical="center"/>
      <protection/>
    </xf>
    <xf numFmtId="41" fontId="118" fillId="0" borderId="0" xfId="0" applyNumberFormat="1" applyFont="1" applyFill="1" applyBorder="1" applyAlignment="1" applyProtection="1">
      <alignment horizontal="right" vertical="center"/>
      <protection/>
    </xf>
    <xf numFmtId="0" fontId="121" fillId="0" borderId="0" xfId="0" applyFont="1" applyAlignment="1" applyProtection="1">
      <alignment/>
      <protection/>
    </xf>
    <xf numFmtId="0" fontId="115" fillId="0" borderId="0" xfId="0" applyFont="1" applyFill="1" applyAlignment="1" applyProtection="1">
      <alignment vertical="center" wrapText="1"/>
      <protection/>
    </xf>
    <xf numFmtId="0" fontId="124" fillId="0" borderId="0" xfId="0" applyFont="1" applyAlignment="1" applyProtection="1">
      <alignment vertical="center" wrapText="1"/>
      <protection/>
    </xf>
    <xf numFmtId="0" fontId="124" fillId="0" borderId="0" xfId="0" applyFont="1" applyAlignment="1" applyProtection="1">
      <alignment/>
      <protection/>
    </xf>
    <xf numFmtId="0" fontId="124" fillId="0" borderId="0" xfId="0" applyFont="1" applyAlignment="1" applyProtection="1">
      <alignment/>
      <protection/>
    </xf>
    <xf numFmtId="0" fontId="122" fillId="0" borderId="0" xfId="0" applyFont="1" applyAlignment="1" applyProtection="1">
      <alignment horizontal="left" wrapText="1"/>
      <protection/>
    </xf>
    <xf numFmtId="41" fontId="118" fillId="0" borderId="0" xfId="0" applyNumberFormat="1" applyFont="1" applyFill="1" applyBorder="1" applyAlignment="1" applyProtection="1">
      <alignment horizontal="right" vertical="center"/>
      <protection locked="0"/>
    </xf>
    <xf numFmtId="41" fontId="123" fillId="0" borderId="0" xfId="0" applyNumberFormat="1" applyFont="1" applyFill="1" applyBorder="1" applyAlignment="1" applyProtection="1">
      <alignment horizontal="right" vertical="center"/>
      <protection locked="0"/>
    </xf>
    <xf numFmtId="0" fontId="118" fillId="0" borderId="0" xfId="0" applyFont="1" applyFill="1" applyAlignment="1" applyProtection="1">
      <alignment vertical="top" wrapText="1"/>
      <protection locked="0"/>
    </xf>
    <xf numFmtId="0" fontId="118" fillId="0" borderId="0" xfId="0" applyFont="1" applyFill="1" applyAlignment="1" applyProtection="1">
      <alignment wrapText="1"/>
      <protection locked="0"/>
    </xf>
    <xf numFmtId="0" fontId="118" fillId="0" borderId="0" xfId="0" applyFont="1" applyFill="1" applyBorder="1" applyAlignment="1" applyProtection="1">
      <alignment horizontal="left"/>
      <protection locked="0"/>
    </xf>
    <xf numFmtId="0" fontId="118" fillId="0" borderId="0" xfId="0" applyFont="1" applyAlignment="1" applyProtection="1">
      <alignment horizontal="left" vertical="top" wrapText="1"/>
      <protection locked="0"/>
    </xf>
    <xf numFmtId="0" fontId="118" fillId="0" borderId="0" xfId="0" applyFont="1" applyFill="1" applyBorder="1" applyAlignment="1" applyProtection="1">
      <alignment horizontal="left"/>
      <protection/>
    </xf>
    <xf numFmtId="0" fontId="118" fillId="0" borderId="0" xfId="0" applyFont="1" applyFill="1" applyAlignment="1" applyProtection="1">
      <alignment vertical="top" wrapText="1"/>
      <protection/>
    </xf>
    <xf numFmtId="0" fontId="124" fillId="0" borderId="0" xfId="0" applyFont="1" applyFill="1" applyAlignment="1" applyProtection="1">
      <alignment horizontal="left" vertical="top" wrapText="1"/>
      <protection locked="0"/>
    </xf>
    <xf numFmtId="0" fontId="124" fillId="0" borderId="0" xfId="0" applyFont="1" applyAlignment="1" applyProtection="1">
      <alignment/>
      <protection locked="0"/>
    </xf>
    <xf numFmtId="0" fontId="118" fillId="0" borderId="0" xfId="0" applyFont="1" applyBorder="1" applyAlignment="1" applyProtection="1">
      <alignment/>
      <protection locked="0"/>
    </xf>
    <xf numFmtId="0" fontId="124" fillId="0" borderId="0" xfId="0" applyFont="1" applyAlignment="1" applyProtection="1">
      <alignment/>
      <protection locked="0"/>
    </xf>
    <xf numFmtId="197" fontId="0" fillId="74" borderId="45" xfId="0" applyNumberFormat="1" applyFill="1" applyBorder="1" applyAlignment="1" applyProtection="1">
      <alignment/>
      <protection/>
    </xf>
    <xf numFmtId="9" fontId="0" fillId="75" borderId="45" xfId="0" applyNumberFormat="1" applyFill="1" applyBorder="1" applyAlignment="1" applyProtection="1">
      <alignment/>
      <protection/>
    </xf>
    <xf numFmtId="0" fontId="125" fillId="0" borderId="0" xfId="0" applyFont="1" applyAlignment="1">
      <alignment vertical="center"/>
    </xf>
    <xf numFmtId="0" fontId="31" fillId="52" borderId="0" xfId="0" applyFont="1" applyFill="1" applyAlignment="1" applyProtection="1">
      <alignment/>
      <protection/>
    </xf>
    <xf numFmtId="0" fontId="0" fillId="52" borderId="0" xfId="0" applyFont="1" applyFill="1" applyBorder="1" applyAlignment="1" applyProtection="1">
      <alignment/>
      <protection/>
    </xf>
    <xf numFmtId="0" fontId="0" fillId="52" borderId="37" xfId="0" applyFont="1" applyFill="1" applyBorder="1" applyAlignment="1" applyProtection="1">
      <alignment/>
      <protection/>
    </xf>
    <xf numFmtId="9" fontId="0" fillId="76" borderId="45" xfId="54" applyFont="1" applyFill="1" applyBorder="1" applyAlignment="1" applyProtection="1">
      <alignment/>
      <protection hidden="1"/>
    </xf>
    <xf numFmtId="0" fontId="0" fillId="52" borderId="0" xfId="0" applyFont="1" applyFill="1" applyAlignment="1" applyProtection="1">
      <alignment/>
      <protection/>
    </xf>
    <xf numFmtId="0" fontId="11" fillId="0" borderId="0" xfId="0" applyFont="1" applyFill="1" applyBorder="1" applyAlignment="1" applyProtection="1">
      <alignment horizontal="center" vertical="center"/>
      <protection locked="0"/>
    </xf>
    <xf numFmtId="0" fontId="4" fillId="77" borderId="0" xfId="0" applyFont="1" applyFill="1" applyBorder="1" applyAlignment="1" applyProtection="1">
      <alignment horizontal="left" wrapText="1"/>
      <protection locked="0"/>
    </xf>
    <xf numFmtId="49" fontId="4" fillId="78" borderId="0" xfId="0" applyNumberFormat="1" applyFont="1" applyFill="1" applyBorder="1" applyAlignment="1" applyProtection="1">
      <alignment horizontal="left"/>
      <protection locked="0"/>
    </xf>
    <xf numFmtId="49" fontId="4" fillId="79" borderId="0" xfId="0" applyNumberFormat="1" applyFont="1" applyFill="1" applyBorder="1" applyAlignment="1" applyProtection="1">
      <alignment horizontal="left" vertical="center" wrapText="1"/>
      <protection locked="0"/>
    </xf>
    <xf numFmtId="0" fontId="4" fillId="80" borderId="0" xfId="0" applyNumberFormat="1" applyFont="1" applyFill="1" applyBorder="1" applyAlignment="1" applyProtection="1">
      <alignment horizontal="left"/>
      <protection locked="0"/>
    </xf>
    <xf numFmtId="49" fontId="4" fillId="81" borderId="0" xfId="0" applyNumberFormat="1" applyFont="1" applyFill="1" applyBorder="1" applyAlignment="1" applyProtection="1">
      <alignment horizontal="left" wrapText="1"/>
      <protection locked="0"/>
    </xf>
    <xf numFmtId="0" fontId="0" fillId="52" borderId="0" xfId="0" applyFill="1" applyAlignment="1" applyProtection="1">
      <alignment horizontal="right"/>
      <protection/>
    </xf>
    <xf numFmtId="10" fontId="0" fillId="82" borderId="45" xfId="54" applyNumberFormat="1" applyFont="1" applyFill="1" applyBorder="1" applyAlignment="1" applyProtection="1">
      <alignment/>
      <protection hidden="1"/>
    </xf>
    <xf numFmtId="0" fontId="4" fillId="83" borderId="0" xfId="0" applyFont="1" applyFill="1" applyBorder="1" applyAlignment="1" applyProtection="1">
      <alignment horizontal="left" wrapText="1"/>
      <protection locked="0"/>
    </xf>
    <xf numFmtId="49" fontId="4" fillId="84" borderId="0" xfId="0" applyNumberFormat="1" applyFont="1" applyFill="1" applyBorder="1" applyAlignment="1" applyProtection="1">
      <alignment horizontal="left" wrapText="1"/>
      <protection locked="0"/>
    </xf>
    <xf numFmtId="49" fontId="4" fillId="85" borderId="0" xfId="0" applyNumberFormat="1" applyFont="1" applyFill="1" applyBorder="1" applyAlignment="1" applyProtection="1">
      <alignment horizontal="left"/>
      <protection locked="0"/>
    </xf>
    <xf numFmtId="49" fontId="4" fillId="86" borderId="0" xfId="0" applyNumberFormat="1" applyFont="1" applyFill="1" applyBorder="1" applyAlignment="1" applyProtection="1">
      <alignment horizontal="left" vertical="center" wrapText="1"/>
      <protection locked="0"/>
    </xf>
    <xf numFmtId="0" fontId="4" fillId="87" borderId="0" xfId="0" applyNumberFormat="1" applyFont="1" applyFill="1" applyBorder="1" applyAlignment="1" applyProtection="1">
      <alignment horizontal="left"/>
      <protection locked="0"/>
    </xf>
    <xf numFmtId="0" fontId="0" fillId="52" borderId="0" xfId="0" applyFill="1" applyAlignment="1" applyProtection="1">
      <alignment horizontal="right"/>
      <protection/>
    </xf>
    <xf numFmtId="0" fontId="5" fillId="0" borderId="0" xfId="0" applyFont="1" applyFill="1" applyBorder="1" applyAlignment="1" applyProtection="1">
      <alignment vertical="center"/>
      <protection locked="0"/>
    </xf>
    <xf numFmtId="9" fontId="4" fillId="0" borderId="0" xfId="0" applyNumberFormat="1" applyFont="1" applyAlignment="1" applyProtection="1">
      <alignment horizontal="left" wrapText="1"/>
      <protection locked="0"/>
    </xf>
    <xf numFmtId="9" fontId="0" fillId="0" borderId="0" xfId="0" applyNumberFormat="1" applyAlignment="1" applyProtection="1">
      <alignment/>
      <protection/>
    </xf>
    <xf numFmtId="0" fontId="0" fillId="0" borderId="13" xfId="0" applyBorder="1" applyAlignment="1" applyProtection="1">
      <alignment horizontal="center" wrapText="1"/>
      <protection/>
    </xf>
    <xf numFmtId="0" fontId="0" fillId="0" borderId="48" xfId="0" applyBorder="1" applyAlignment="1" applyProtection="1">
      <alignment horizontal="center" wrapText="1"/>
      <protection/>
    </xf>
    <xf numFmtId="0" fontId="0" fillId="0" borderId="43" xfId="0" applyBorder="1" applyAlignment="1" applyProtection="1">
      <alignment horizontal="center" wrapText="1"/>
      <protection/>
    </xf>
    <xf numFmtId="0" fontId="14" fillId="0" borderId="13" xfId="0" applyNumberFormat="1" applyFont="1" applyFill="1" applyBorder="1" applyAlignment="1" applyProtection="1">
      <alignment horizontal="center"/>
      <protection/>
    </xf>
    <xf numFmtId="0" fontId="14" fillId="0" borderId="48" xfId="0" applyNumberFormat="1" applyFont="1" applyFill="1" applyBorder="1" applyAlignment="1" applyProtection="1">
      <alignment horizontal="center"/>
      <protection/>
    </xf>
    <xf numFmtId="0" fontId="14" fillId="0" borderId="43" xfId="0" applyNumberFormat="1" applyFont="1" applyFill="1" applyBorder="1" applyAlignment="1" applyProtection="1">
      <alignment horizontal="center"/>
      <protection/>
    </xf>
    <xf numFmtId="0" fontId="14" fillId="0" borderId="13" xfId="0" applyFont="1" applyBorder="1" applyAlignment="1" applyProtection="1">
      <alignment horizontal="center"/>
      <protection/>
    </xf>
    <xf numFmtId="0" fontId="14" fillId="0" borderId="43" xfId="0" applyFont="1" applyBorder="1" applyAlignment="1" applyProtection="1">
      <alignment horizontal="center"/>
      <protection/>
    </xf>
    <xf numFmtId="0" fontId="75" fillId="0" borderId="13" xfId="0" applyFont="1" applyBorder="1" applyAlignment="1" applyProtection="1">
      <alignment horizontal="center" vertical="center"/>
      <protection/>
    </xf>
    <xf numFmtId="0" fontId="75" fillId="0" borderId="48" xfId="0" applyFont="1" applyBorder="1" applyAlignment="1" applyProtection="1">
      <alignment horizontal="center" vertical="center"/>
      <protection/>
    </xf>
    <xf numFmtId="0" fontId="75" fillId="0" borderId="43" xfId="0" applyFont="1" applyBorder="1" applyAlignment="1" applyProtection="1">
      <alignment horizontal="center" vertical="center"/>
      <protection/>
    </xf>
    <xf numFmtId="2" fontId="12" fillId="0" borderId="0" xfId="0" applyNumberFormat="1" applyFont="1" applyAlignment="1" applyProtection="1">
      <alignment horizontal="left"/>
      <protection/>
    </xf>
    <xf numFmtId="0" fontId="14" fillId="0" borderId="13" xfId="0" applyNumberFormat="1" applyFont="1" applyFill="1" applyBorder="1" applyAlignment="1" applyProtection="1">
      <alignment horizontal="center"/>
      <protection hidden="1"/>
    </xf>
    <xf numFmtId="0" fontId="14" fillId="0" borderId="43" xfId="0" applyNumberFormat="1" applyFont="1" applyFill="1" applyBorder="1" applyAlignment="1" applyProtection="1">
      <alignment horizontal="center"/>
      <protection hidden="1"/>
    </xf>
    <xf numFmtId="0" fontId="126" fillId="53" borderId="49" xfId="0" applyFont="1" applyFill="1" applyBorder="1" applyAlignment="1" applyProtection="1">
      <alignment horizontal="center" vertical="center" wrapText="1"/>
      <protection/>
    </xf>
    <xf numFmtId="0" fontId="126" fillId="53" borderId="50" xfId="0" applyFont="1" applyFill="1" applyBorder="1" applyAlignment="1" applyProtection="1">
      <alignment horizontal="center" vertical="center" wrapText="1"/>
      <protection/>
    </xf>
    <xf numFmtId="0" fontId="126" fillId="53" borderId="51" xfId="0" applyFont="1" applyFill="1" applyBorder="1" applyAlignment="1" applyProtection="1">
      <alignment horizontal="center" vertical="center" wrapText="1"/>
      <protection/>
    </xf>
    <xf numFmtId="0" fontId="126" fillId="53" borderId="16" xfId="0" applyFont="1" applyFill="1" applyBorder="1" applyAlignment="1" applyProtection="1">
      <alignment horizontal="center" vertical="center" wrapText="1"/>
      <protection/>
    </xf>
    <xf numFmtId="0" fontId="126" fillId="53" borderId="10" xfId="0" applyFont="1" applyFill="1" applyBorder="1" applyAlignment="1" applyProtection="1">
      <alignment horizontal="center" vertical="center" wrapText="1"/>
      <protection/>
    </xf>
    <xf numFmtId="0" fontId="126" fillId="53" borderId="52" xfId="0" applyFont="1" applyFill="1" applyBorder="1" applyAlignment="1" applyProtection="1">
      <alignment horizontal="center" vertical="center" wrapText="1"/>
      <protection/>
    </xf>
    <xf numFmtId="0" fontId="126" fillId="53" borderId="53" xfId="0" applyFont="1" applyFill="1" applyBorder="1" applyAlignment="1" applyProtection="1">
      <alignment horizontal="center" vertical="center"/>
      <protection/>
    </xf>
    <xf numFmtId="0" fontId="126" fillId="53" borderId="54" xfId="0" applyFont="1" applyFill="1" applyBorder="1" applyAlignment="1" applyProtection="1">
      <alignment horizontal="center" vertical="center"/>
      <protection/>
    </xf>
    <xf numFmtId="0" fontId="84" fillId="88" borderId="13" xfId="0" applyFont="1" applyFill="1" applyBorder="1" applyAlignment="1" applyProtection="1">
      <alignment horizontal="center" vertical="center" wrapText="1"/>
      <protection/>
    </xf>
    <xf numFmtId="0" fontId="84" fillId="89" borderId="48" xfId="0" applyFont="1" applyFill="1" applyBorder="1" applyAlignment="1" applyProtection="1">
      <alignment horizontal="center" vertical="center" wrapText="1"/>
      <protection/>
    </xf>
    <xf numFmtId="0" fontId="84" fillId="90" borderId="43" xfId="0" applyFont="1" applyFill="1" applyBorder="1" applyAlignment="1" applyProtection="1">
      <alignment horizontal="center" vertical="center" wrapText="1"/>
      <protection/>
    </xf>
    <xf numFmtId="0" fontId="126" fillId="53" borderId="54" xfId="0" applyFont="1" applyFill="1" applyBorder="1" applyAlignment="1" applyProtection="1">
      <alignment horizontal="center" vertical="center" wrapText="1"/>
      <protection/>
    </xf>
    <xf numFmtId="0" fontId="5" fillId="91" borderId="0" xfId="0" applyFont="1" applyFill="1" applyBorder="1" applyAlignment="1" applyProtection="1">
      <alignment horizontal="center"/>
      <protection/>
    </xf>
    <xf numFmtId="0" fontId="126" fillId="53" borderId="55" xfId="0" applyFont="1" applyFill="1" applyBorder="1" applyAlignment="1" applyProtection="1">
      <alignment horizontal="center" vertical="center" wrapText="1"/>
      <protection/>
    </xf>
    <xf numFmtId="0" fontId="126" fillId="53" borderId="56" xfId="0" applyFont="1" applyFill="1" applyBorder="1" applyAlignment="1" applyProtection="1">
      <alignment horizontal="center" vertical="center" wrapText="1"/>
      <protection/>
    </xf>
    <xf numFmtId="0" fontId="126" fillId="53" borderId="57" xfId="0" applyFont="1" applyFill="1" applyBorder="1" applyAlignment="1" applyProtection="1">
      <alignment horizontal="center" vertical="center" wrapText="1"/>
      <protection/>
    </xf>
    <xf numFmtId="0" fontId="126" fillId="53" borderId="58" xfId="0" applyFont="1" applyFill="1" applyBorder="1" applyAlignment="1" applyProtection="1">
      <alignment horizontal="center" vertical="center"/>
      <protection/>
    </xf>
    <xf numFmtId="0" fontId="8" fillId="92" borderId="13" xfId="0" applyFont="1" applyFill="1" applyBorder="1" applyAlignment="1" applyProtection="1">
      <alignment horizontal="center" vertical="center" wrapText="1"/>
      <protection locked="0"/>
    </xf>
    <xf numFmtId="0" fontId="8" fillId="93" borderId="48" xfId="0" applyFont="1" applyFill="1" applyBorder="1" applyAlignment="1" applyProtection="1">
      <alignment horizontal="center" vertical="center" wrapText="1"/>
      <protection locked="0"/>
    </xf>
    <xf numFmtId="0" fontId="0" fillId="94" borderId="13" xfId="0" applyFill="1" applyBorder="1" applyAlignment="1" applyProtection="1">
      <alignment horizontal="center" vertical="center" wrapText="1"/>
      <protection locked="0"/>
    </xf>
    <xf numFmtId="0" fontId="0" fillId="95" borderId="48" xfId="0" applyFill="1" applyBorder="1" applyAlignment="1" applyProtection="1">
      <alignment horizontal="center" vertical="center" wrapText="1"/>
      <protection locked="0"/>
    </xf>
    <xf numFmtId="0" fontId="4" fillId="0" borderId="25"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5" xfId="0" applyBorder="1" applyAlignment="1" applyProtection="1">
      <alignment horizontal="left"/>
      <protection/>
    </xf>
    <xf numFmtId="0" fontId="0" fillId="0" borderId="59" xfId="0" applyFill="1" applyBorder="1" applyAlignment="1" applyProtection="1">
      <alignment horizontal="left" vertical="top" wrapText="1"/>
      <protection locked="0"/>
    </xf>
    <xf numFmtId="0" fontId="0" fillId="0" borderId="60" xfId="0" applyFill="1" applyBorder="1" applyAlignment="1" applyProtection="1">
      <alignment horizontal="left" vertical="top" wrapText="1"/>
      <protection locked="0"/>
    </xf>
    <xf numFmtId="0" fontId="0" fillId="0" borderId="61" xfId="0" applyFill="1" applyBorder="1" applyAlignment="1" applyProtection="1">
      <alignment horizontal="left" vertical="top" wrapText="1"/>
      <protection locked="0"/>
    </xf>
    <xf numFmtId="0" fontId="0" fillId="0" borderId="62"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3" xfId="0" applyFill="1" applyBorder="1" applyAlignment="1" applyProtection="1">
      <alignment horizontal="left" vertical="top" wrapText="1"/>
      <protection locked="0"/>
    </xf>
    <xf numFmtId="0" fontId="27" fillId="96" borderId="16" xfId="0" applyFont="1" applyFill="1" applyBorder="1" applyAlignment="1" applyProtection="1">
      <alignment horizontal="left" vertical="center" wrapText="1"/>
      <protection locked="0"/>
    </xf>
    <xf numFmtId="0" fontId="27" fillId="97" borderId="10" xfId="0" applyFont="1" applyFill="1" applyBorder="1" applyAlignment="1" applyProtection="1">
      <alignment horizontal="left" vertical="center" wrapText="1"/>
      <protection locked="0"/>
    </xf>
    <xf numFmtId="0" fontId="27" fillId="98" borderId="20" xfId="0" applyFont="1" applyFill="1" applyBorder="1" applyAlignment="1" applyProtection="1">
      <alignment horizontal="left" vertical="center" wrapText="1"/>
      <protection locked="0"/>
    </xf>
    <xf numFmtId="0" fontId="4" fillId="99" borderId="11" xfId="0" applyFont="1" applyFill="1" applyBorder="1" applyAlignment="1" applyProtection="1">
      <alignment horizontal="center" vertical="center" wrapText="1"/>
      <protection locked="0"/>
    </xf>
    <xf numFmtId="0" fontId="4" fillId="100" borderId="0" xfId="0" applyFont="1" applyFill="1" applyBorder="1" applyAlignment="1" applyProtection="1">
      <alignment horizontal="center" vertical="center" wrapText="1"/>
      <protection locked="0"/>
    </xf>
    <xf numFmtId="0" fontId="4" fillId="101" borderId="14" xfId="0" applyFont="1" applyFill="1" applyBorder="1" applyAlignment="1" applyProtection="1">
      <alignment horizontal="center" vertical="center" wrapText="1"/>
      <protection locked="0"/>
    </xf>
    <xf numFmtId="0" fontId="4" fillId="102" borderId="19" xfId="0" applyFont="1" applyFill="1" applyBorder="1" applyAlignment="1" applyProtection="1">
      <alignment horizontal="left" vertical="center" wrapText="1"/>
      <protection locked="0"/>
    </xf>
    <xf numFmtId="0" fontId="4" fillId="103" borderId="17" xfId="0" applyFont="1" applyFill="1" applyBorder="1" applyAlignment="1" applyProtection="1">
      <alignment horizontal="left" vertical="center" wrapText="1"/>
      <protection locked="0"/>
    </xf>
    <xf numFmtId="0" fontId="4" fillId="104" borderId="18" xfId="0" applyFont="1" applyFill="1" applyBorder="1" applyAlignment="1" applyProtection="1">
      <alignment horizontal="left" vertical="center" wrapText="1"/>
      <protection locked="0"/>
    </xf>
    <xf numFmtId="0" fontId="8" fillId="105" borderId="13" xfId="0" applyFont="1" applyFill="1" applyBorder="1" applyAlignment="1" applyProtection="1">
      <alignment horizontal="left" vertical="center" wrapText="1"/>
      <protection locked="0"/>
    </xf>
    <xf numFmtId="0" fontId="8" fillId="106" borderId="48" xfId="0" applyFont="1" applyFill="1" applyBorder="1" applyAlignment="1" applyProtection="1">
      <alignment horizontal="left" vertical="center" wrapText="1"/>
      <protection locked="0"/>
    </xf>
    <xf numFmtId="0" fontId="8" fillId="107" borderId="43"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wrapText="1"/>
      <protection/>
    </xf>
    <xf numFmtId="0" fontId="11" fillId="0" borderId="0" xfId="0" applyFont="1" applyFill="1" applyAlignment="1" applyProtection="1">
      <alignment wrapText="1"/>
      <protection/>
    </xf>
    <xf numFmtId="0" fontId="16" fillId="0" borderId="0" xfId="0" applyFont="1" applyFill="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49" fontId="12" fillId="108" borderId="64" xfId="0" applyNumberFormat="1" applyFont="1" applyFill="1" applyBorder="1" applyAlignment="1" applyProtection="1">
      <alignment horizontal="center" vertical="center" wrapText="1"/>
      <protection locked="0"/>
    </xf>
    <xf numFmtId="49" fontId="12" fillId="109" borderId="64" xfId="0" applyNumberFormat="1" applyFont="1" applyFill="1" applyBorder="1" applyAlignment="1" applyProtection="1">
      <alignment vertical="center" wrapText="1"/>
      <protection locked="0"/>
    </xf>
    <xf numFmtId="49" fontId="12" fillId="110" borderId="21"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right" vertical="center" wrapText="1"/>
      <protection/>
    </xf>
    <xf numFmtId="0" fontId="8" fillId="35" borderId="0" xfId="0" applyFont="1" applyFill="1" applyBorder="1" applyAlignment="1" applyProtection="1">
      <alignment horizontal="right" vertical="center" wrapText="1"/>
      <protection/>
    </xf>
    <xf numFmtId="49" fontId="12" fillId="111" borderId="0" xfId="0" applyNumberFormat="1" applyFont="1" applyFill="1" applyBorder="1" applyAlignment="1" applyProtection="1">
      <alignment horizontal="center" vertical="center" wrapText="1"/>
      <protection locked="0"/>
    </xf>
    <xf numFmtId="49" fontId="12" fillId="112"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49" fontId="36" fillId="113" borderId="21" xfId="0" applyNumberFormat="1" applyFont="1" applyFill="1" applyBorder="1" applyAlignment="1" applyProtection="1">
      <alignment horizontal="center" vertical="justify"/>
      <protection locked="0"/>
    </xf>
    <xf numFmtId="0" fontId="12" fillId="114" borderId="13" xfId="0" applyFont="1" applyFill="1" applyBorder="1" applyAlignment="1" applyProtection="1">
      <alignment horizontal="center" vertical="center" wrapText="1"/>
      <protection locked="0"/>
    </xf>
    <xf numFmtId="0" fontId="12" fillId="115" borderId="4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4" fillId="116" borderId="65" xfId="0" applyFont="1" applyFill="1" applyBorder="1" applyAlignment="1" applyProtection="1">
      <alignment horizontal="center" vertical="center" wrapText="1"/>
      <protection locked="0"/>
    </xf>
    <xf numFmtId="0" fontId="0" fillId="117" borderId="65" xfId="0"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4" fillId="118" borderId="21" xfId="0" applyNumberFormat="1" applyFont="1" applyFill="1" applyBorder="1" applyAlignment="1" applyProtection="1">
      <alignment horizontal="left" vertical="center" wrapText="1"/>
      <protection locked="0"/>
    </xf>
    <xf numFmtId="0" fontId="4" fillId="119" borderId="21"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2" fontId="38" fillId="0" borderId="0" xfId="0" applyNumberFormat="1" applyFont="1" applyFill="1" applyBorder="1" applyAlignment="1" applyProtection="1">
      <alignment horizontal="left" vertical="center" wrapText="1"/>
      <protection locked="0"/>
    </xf>
    <xf numFmtId="2" fontId="41" fillId="0" borderId="0" xfId="0" applyNumberFormat="1" applyFont="1" applyFill="1" applyAlignment="1" applyProtection="1">
      <alignment horizontal="left" vertical="center" wrapText="1"/>
      <protection locked="0"/>
    </xf>
    <xf numFmtId="0" fontId="0" fillId="0" borderId="66" xfId="0" applyFill="1" applyBorder="1" applyAlignment="1" applyProtection="1">
      <alignment horizontal="left" vertical="top" wrapText="1"/>
      <protection locked="0"/>
    </xf>
    <xf numFmtId="0" fontId="0" fillId="0" borderId="67" xfId="0" applyFill="1" applyBorder="1" applyAlignment="1" applyProtection="1">
      <alignment horizontal="left" vertical="top" wrapText="1"/>
      <protection locked="0"/>
    </xf>
    <xf numFmtId="0" fontId="0" fillId="0" borderId="68" xfId="0" applyFill="1" applyBorder="1" applyAlignment="1" applyProtection="1">
      <alignment horizontal="left" vertical="top" wrapText="1"/>
      <protection locked="0"/>
    </xf>
    <xf numFmtId="0" fontId="8" fillId="0" borderId="0" xfId="0" applyFont="1" applyFill="1" applyBorder="1" applyAlignment="1" applyProtection="1">
      <alignment horizontal="left" wrapText="1"/>
      <protection/>
    </xf>
    <xf numFmtId="0" fontId="12" fillId="0" borderId="0" xfId="0" applyFont="1" applyBorder="1" applyAlignment="1" applyProtection="1">
      <alignment wrapText="1"/>
      <protection/>
    </xf>
    <xf numFmtId="0" fontId="14"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wrapText="1"/>
      <protection locked="0"/>
    </xf>
    <xf numFmtId="0" fontId="5" fillId="120" borderId="0" xfId="0" applyFont="1" applyFill="1" applyBorder="1" applyAlignment="1" applyProtection="1">
      <alignment horizontal="right" vertical="center" wrapText="1"/>
      <protection locked="0"/>
    </xf>
    <xf numFmtId="0" fontId="0" fillId="120" borderId="0" xfId="0" applyFill="1" applyAlignment="1" applyProtection="1">
      <alignment horizontal="right" vertical="center" wrapText="1"/>
      <protection locked="0"/>
    </xf>
    <xf numFmtId="0" fontId="4" fillId="0" borderId="67"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wrapText="1"/>
      <protection hidden="1"/>
    </xf>
    <xf numFmtId="0" fontId="12" fillId="0" borderId="0" xfId="0" applyFont="1" applyBorder="1" applyAlignment="1" applyProtection="1">
      <alignment wrapText="1"/>
      <protection hidden="1"/>
    </xf>
    <xf numFmtId="0" fontId="4" fillId="121" borderId="0" xfId="0" applyFont="1" applyFill="1" applyBorder="1" applyAlignment="1" applyProtection="1">
      <alignment horizontal="left" wrapText="1"/>
      <protection locked="0"/>
    </xf>
    <xf numFmtId="0" fontId="0" fillId="35" borderId="0" xfId="0" applyFill="1" applyBorder="1" applyAlignment="1" applyProtection="1">
      <alignment horizontal="left" wrapText="1"/>
      <protection locked="0"/>
    </xf>
    <xf numFmtId="0" fontId="4"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122" borderId="13" xfId="0" applyFont="1" applyFill="1" applyBorder="1" applyAlignment="1" applyProtection="1">
      <alignment vertical="top" wrapText="1"/>
      <protection locked="0"/>
    </xf>
    <xf numFmtId="0" fontId="0" fillId="123" borderId="48" xfId="0" applyFill="1" applyBorder="1" applyAlignment="1" applyProtection="1">
      <alignment vertical="top" wrapText="1"/>
      <protection locked="0"/>
    </xf>
    <xf numFmtId="0" fontId="0" fillId="124" borderId="43" xfId="0" applyFill="1" applyBorder="1" applyAlignment="1" applyProtection="1">
      <alignment vertical="top" wrapText="1"/>
      <protection locked="0"/>
    </xf>
    <xf numFmtId="0" fontId="36" fillId="125" borderId="0" xfId="0" applyFont="1" applyFill="1" applyBorder="1" applyAlignment="1" applyProtection="1">
      <alignment horizontal="left" vertical="center" wrapText="1"/>
      <protection locked="0"/>
    </xf>
    <xf numFmtId="0" fontId="44" fillId="126" borderId="0" xfId="0" applyFont="1" applyFill="1" applyBorder="1" applyAlignment="1" applyProtection="1">
      <alignment horizontal="left" vertical="center" wrapText="1"/>
      <protection locked="0"/>
    </xf>
    <xf numFmtId="0" fontId="37" fillId="127" borderId="0" xfId="0" applyFont="1" applyFill="1" applyBorder="1" applyAlignment="1" applyProtection="1">
      <alignment vertical="center" wrapText="1"/>
      <protection locked="0"/>
    </xf>
    <xf numFmtId="0" fontId="37" fillId="128" borderId="0" xfId="0" applyFont="1" applyFill="1" applyBorder="1" applyAlignment="1" applyProtection="1">
      <alignment wrapText="1"/>
      <protection locked="0"/>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xf>
    <xf numFmtId="0" fontId="19" fillId="0" borderId="0" xfId="0" applyFont="1" applyBorder="1" applyAlignment="1" applyProtection="1">
      <alignment horizontal="left" vertical="center"/>
      <protection/>
    </xf>
    <xf numFmtId="0" fontId="34" fillId="0" borderId="0" xfId="0" applyFont="1" applyBorder="1" applyAlignment="1" applyProtection="1">
      <alignment horizontal="left" vertical="center"/>
      <protection/>
    </xf>
    <xf numFmtId="0" fontId="34" fillId="0" borderId="0" xfId="0" applyFont="1" applyAlignment="1" applyProtection="1">
      <alignment horizontal="left"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49" fontId="4" fillId="129" borderId="0" xfId="0" applyNumberFormat="1" applyFont="1" applyFill="1" applyBorder="1" applyAlignment="1" applyProtection="1">
      <alignment horizontal="center" wrapText="1"/>
      <protection locked="0"/>
    </xf>
    <xf numFmtId="0" fontId="5" fillId="130" borderId="0" xfId="0" applyFont="1" applyFill="1" applyAlignment="1" applyProtection="1">
      <alignment horizontal="left"/>
      <protection locked="0"/>
    </xf>
    <xf numFmtId="0" fontId="4" fillId="0" borderId="0" xfId="0" applyFont="1" applyFill="1" applyAlignment="1" applyProtection="1">
      <alignment horizontal="left" vertical="center" wrapText="1"/>
      <protection/>
    </xf>
    <xf numFmtId="0" fontId="14" fillId="0" borderId="0" xfId="0" applyFont="1" applyAlignment="1" applyProtection="1">
      <alignment horizontal="left"/>
      <protection/>
    </xf>
    <xf numFmtId="0" fontId="0" fillId="0" borderId="0" xfId="0" applyAlignment="1" applyProtection="1">
      <alignment horizontal="left"/>
      <protection/>
    </xf>
    <xf numFmtId="0" fontId="23" fillId="58" borderId="0" xfId="0" applyFont="1" applyFill="1" applyBorder="1" applyAlignment="1" applyProtection="1">
      <alignment horizontal="left" vertical="center" wrapText="1"/>
      <protection/>
    </xf>
    <xf numFmtId="0" fontId="0" fillId="58" borderId="0" xfId="0" applyFill="1" applyBorder="1" applyAlignment="1" applyProtection="1">
      <alignment horizontal="left" vertical="center" wrapText="1"/>
      <protection/>
    </xf>
    <xf numFmtId="49" fontId="4" fillId="131" borderId="0" xfId="0" applyNumberFormat="1" applyFont="1" applyFill="1" applyBorder="1" applyAlignment="1" applyProtection="1">
      <alignment horizontal="left"/>
      <protection locked="0"/>
    </xf>
    <xf numFmtId="0" fontId="5" fillId="132" borderId="0" xfId="0" applyFont="1" applyFill="1" applyAlignment="1" applyProtection="1">
      <alignment horizontal="left"/>
      <protection/>
    </xf>
    <xf numFmtId="49" fontId="4" fillId="133" borderId="0" xfId="0" applyNumberFormat="1" applyFont="1" applyFill="1" applyAlignment="1" applyProtection="1">
      <alignment horizontal="left" vertical="center"/>
      <protection locked="0"/>
    </xf>
    <xf numFmtId="0" fontId="5" fillId="134" borderId="0" xfId="0" applyFont="1" applyFill="1" applyBorder="1" applyAlignment="1" applyProtection="1">
      <alignment horizontal="left"/>
      <protection/>
    </xf>
    <xf numFmtId="0" fontId="4" fillId="135" borderId="0" xfId="0" applyFont="1" applyFill="1" applyBorder="1" applyAlignment="1" applyProtection="1">
      <alignment horizontal="center"/>
      <protection locked="0"/>
    </xf>
    <xf numFmtId="0" fontId="23" fillId="0" borderId="0" xfId="0" applyFont="1" applyAlignment="1" applyProtection="1">
      <alignment horizontal="center" vertical="top" wrapText="1"/>
      <protection/>
    </xf>
    <xf numFmtId="0" fontId="14" fillId="0" borderId="0" xfId="0" applyFont="1" applyAlignment="1" applyProtection="1">
      <alignment horizontal="center" vertical="top" wrapText="1"/>
      <protection/>
    </xf>
    <xf numFmtId="0" fontId="0" fillId="136" borderId="13" xfId="0" applyFont="1" applyFill="1" applyBorder="1" applyAlignment="1" applyProtection="1">
      <alignment vertical="center"/>
      <protection/>
    </xf>
    <xf numFmtId="0" fontId="0" fillId="137" borderId="48" xfId="0" applyFill="1" applyBorder="1" applyAlignment="1" applyProtection="1">
      <alignment vertical="center"/>
      <protection/>
    </xf>
    <xf numFmtId="0" fontId="0" fillId="138" borderId="43" xfId="0" applyFill="1" applyBorder="1" applyAlignment="1" applyProtection="1">
      <alignment vertical="center"/>
      <protection/>
    </xf>
    <xf numFmtId="0" fontId="23" fillId="58" borderId="0" xfId="0" applyFont="1" applyFill="1" applyBorder="1" applyAlignment="1" applyProtection="1">
      <alignment horizontal="left" vertical="center"/>
      <protection/>
    </xf>
    <xf numFmtId="0" fontId="0" fillId="58" borderId="0" xfId="0" applyFill="1" applyAlignment="1" applyProtection="1">
      <alignment horizontal="left" vertical="center"/>
      <protection/>
    </xf>
    <xf numFmtId="0" fontId="5" fillId="139" borderId="0" xfId="0" applyFont="1" applyFill="1" applyBorder="1" applyAlignment="1" applyProtection="1">
      <alignment horizontal="left" vertical="center"/>
      <protection/>
    </xf>
    <xf numFmtId="49" fontId="4" fillId="140" borderId="0" xfId="0" applyNumberFormat="1" applyFont="1" applyFill="1" applyBorder="1" applyAlignment="1" applyProtection="1">
      <alignment horizontal="left" vertical="center" wrapText="1"/>
      <protection locked="0"/>
    </xf>
    <xf numFmtId="0" fontId="0" fillId="141" borderId="0" xfId="0" applyFont="1" applyFill="1" applyBorder="1" applyAlignment="1" applyProtection="1">
      <alignment horizontal="left" vertical="center" wrapText="1"/>
      <protection locked="0"/>
    </xf>
    <xf numFmtId="0" fontId="0" fillId="142" borderId="0" xfId="0" applyFont="1" applyFill="1" applyBorder="1" applyAlignment="1" applyProtection="1">
      <alignment vertical="center" wrapText="1"/>
      <protection locked="0"/>
    </xf>
    <xf numFmtId="0" fontId="0" fillId="34" borderId="0" xfId="0" applyFont="1" applyFill="1" applyBorder="1" applyAlignment="1" applyProtection="1">
      <alignment horizontal="right" vertical="center"/>
      <protection/>
    </xf>
    <xf numFmtId="49" fontId="4" fillId="143" borderId="0" xfId="0" applyNumberFormat="1" applyFont="1" applyFill="1" applyBorder="1" applyAlignment="1" applyProtection="1">
      <alignment horizontal="left" vertical="top" wrapText="1"/>
      <protection locked="0"/>
    </xf>
    <xf numFmtId="0" fontId="4" fillId="144"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wrapText="1"/>
      <protection locked="0"/>
    </xf>
    <xf numFmtId="49" fontId="0" fillId="34" borderId="11"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4" fillId="145" borderId="0" xfId="0" applyNumberFormat="1" applyFont="1" applyFill="1" applyBorder="1" applyAlignment="1" applyProtection="1">
      <alignment horizontal="left" wrapText="1"/>
      <protection locked="0"/>
    </xf>
    <xf numFmtId="0" fontId="5" fillId="146" borderId="69" xfId="0" applyFont="1" applyFill="1" applyBorder="1" applyAlignment="1" applyProtection="1">
      <alignment horizontal="left" wrapText="1"/>
      <protection locked="0"/>
    </xf>
    <xf numFmtId="0" fontId="5" fillId="147" borderId="70" xfId="0" applyFont="1" applyFill="1" applyBorder="1" applyAlignment="1" applyProtection="1">
      <alignment horizontal="left" wrapText="1"/>
      <protection locked="0"/>
    </xf>
    <xf numFmtId="0" fontId="4" fillId="148" borderId="0" xfId="0" applyFont="1" applyFill="1" applyBorder="1" applyAlignment="1" applyProtection="1">
      <alignment horizontal="left"/>
      <protection locked="0"/>
    </xf>
    <xf numFmtId="0" fontId="4" fillId="149" borderId="0" xfId="0" applyFont="1" applyFill="1" applyAlignment="1" applyProtection="1">
      <alignment horizontal="left"/>
      <protection locked="0"/>
    </xf>
    <xf numFmtId="0" fontId="5" fillId="0" borderId="0" xfId="0" applyFont="1" applyFill="1" applyBorder="1" applyAlignment="1" applyProtection="1">
      <alignment horizontal="center" vertical="center" wrapText="1"/>
      <protection/>
    </xf>
    <xf numFmtId="0" fontId="0" fillId="0" borderId="71" xfId="0" applyBorder="1" applyAlignment="1" applyProtection="1">
      <alignment wrapText="1"/>
      <protection/>
    </xf>
    <xf numFmtId="0" fontId="0" fillId="0" borderId="0" xfId="0" applyBorder="1" applyAlignment="1" applyProtection="1">
      <alignment wrapText="1"/>
      <protection/>
    </xf>
    <xf numFmtId="0" fontId="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4" fillId="150" borderId="0" xfId="0" applyNumberFormat="1" applyFont="1" applyFill="1" applyBorder="1" applyAlignment="1" applyProtection="1">
      <alignment horizontal="center" wrapText="1"/>
      <protection locked="0"/>
    </xf>
    <xf numFmtId="49" fontId="8" fillId="151" borderId="0" xfId="0" applyNumberFormat="1" applyFont="1" applyFill="1" applyBorder="1" applyAlignment="1" applyProtection="1">
      <alignment horizontal="left" vertical="center" wrapText="1"/>
      <protection locked="0"/>
    </xf>
    <xf numFmtId="49" fontId="36" fillId="152" borderId="0" xfId="0" applyNumberFormat="1" applyFont="1" applyFill="1" applyBorder="1" applyAlignment="1" applyProtection="1">
      <alignment horizontal="left" vertical="center" wrapText="1"/>
      <protection locked="0"/>
    </xf>
    <xf numFmtId="0" fontId="4" fillId="0" borderId="0" xfId="0" applyFont="1" applyBorder="1" applyAlignment="1" applyProtection="1">
      <alignment wrapText="1"/>
      <protection/>
    </xf>
    <xf numFmtId="0" fontId="127" fillId="153" borderId="72" xfId="0" applyNumberFormat="1" applyFont="1" applyFill="1" applyBorder="1" applyAlignment="1" applyProtection="1">
      <alignment horizontal="center" vertical="center" wrapText="1"/>
      <protection/>
    </xf>
    <xf numFmtId="0" fontId="127" fillId="154" borderId="73" xfId="0" applyFont="1" applyFill="1" applyBorder="1" applyAlignment="1" applyProtection="1">
      <alignment horizontal="center"/>
      <protection/>
    </xf>
    <xf numFmtId="0" fontId="127" fillId="155" borderId="74" xfId="0" applyFont="1" applyFill="1" applyBorder="1" applyAlignment="1" applyProtection="1">
      <alignment horizontal="center"/>
      <protection/>
    </xf>
    <xf numFmtId="0" fontId="4" fillId="156" borderId="0" xfId="0" applyNumberFormat="1" applyFont="1" applyFill="1" applyBorder="1" applyAlignment="1" applyProtection="1">
      <alignment horizontal="left"/>
      <protection locked="0"/>
    </xf>
    <xf numFmtId="0" fontId="4" fillId="157" borderId="0" xfId="0" applyNumberFormat="1" applyFont="1" applyFill="1" applyAlignment="1" applyProtection="1">
      <alignment horizontal="left"/>
      <protection locked="0"/>
    </xf>
    <xf numFmtId="0" fontId="12"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4" fillId="158" borderId="0" xfId="0" applyNumberFormat="1" applyFont="1" applyFill="1" applyBorder="1" applyAlignment="1" applyProtection="1">
      <alignment horizontal="left" wrapText="1"/>
      <protection locked="0"/>
    </xf>
    <xf numFmtId="0" fontId="12" fillId="0" borderId="0" xfId="0" applyFont="1" applyBorder="1" applyAlignment="1" applyProtection="1">
      <alignment horizontal="right" vertical="center" wrapText="1"/>
      <protection/>
    </xf>
    <xf numFmtId="0" fontId="12" fillId="0" borderId="0" xfId="0" applyFont="1" applyBorder="1" applyAlignment="1" applyProtection="1">
      <alignment horizontal="right" vertical="center"/>
      <protection/>
    </xf>
    <xf numFmtId="0" fontId="56"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0" xfId="0" applyNumberFormat="1" applyFont="1" applyFill="1" applyBorder="1" applyAlignment="1" applyProtection="1">
      <alignment horizontal="center" vertical="center" wrapText="1"/>
      <protection/>
    </xf>
    <xf numFmtId="0" fontId="5" fillId="159" borderId="70" xfId="0" applyFont="1" applyFill="1" applyBorder="1" applyAlignment="1" applyProtection="1">
      <alignment horizontal="left"/>
      <protection locked="0"/>
    </xf>
    <xf numFmtId="0" fontId="4" fillId="160" borderId="70" xfId="0" applyFont="1" applyFill="1" applyBorder="1" applyAlignment="1" applyProtection="1">
      <alignment horizontal="left"/>
      <protection locked="0"/>
    </xf>
    <xf numFmtId="0" fontId="4" fillId="161" borderId="75" xfId="0" applyFont="1" applyFill="1" applyBorder="1" applyAlignment="1" applyProtection="1">
      <alignment horizontal="left"/>
      <protection locked="0"/>
    </xf>
    <xf numFmtId="49" fontId="4" fillId="162" borderId="0" xfId="0" applyNumberFormat="1" applyFont="1" applyFill="1" applyBorder="1" applyAlignment="1" applyProtection="1">
      <alignment horizontal="left" wrapText="1"/>
      <protection locked="0"/>
    </xf>
    <xf numFmtId="49" fontId="0" fillId="0" borderId="11" xfId="0" applyNumberFormat="1" applyFont="1" applyBorder="1" applyAlignment="1" applyProtection="1">
      <alignment horizontal="right" vertical="center"/>
      <protection/>
    </xf>
    <xf numFmtId="0" fontId="0" fillId="0" borderId="76" xfId="0" applyBorder="1" applyAlignment="1" applyProtection="1">
      <alignment wrapText="1"/>
      <protection/>
    </xf>
    <xf numFmtId="0" fontId="0" fillId="0" borderId="0" xfId="0" applyFont="1" applyAlignment="1" applyProtection="1">
      <alignment horizontal="right" wrapText="1"/>
      <protection/>
    </xf>
    <xf numFmtId="0" fontId="0" fillId="163" borderId="0" xfId="0" applyFont="1" applyFill="1" applyBorder="1" applyAlignment="1" applyProtection="1">
      <alignment horizontal="right" wrapText="1"/>
      <protection locked="0"/>
    </xf>
    <xf numFmtId="0" fontId="0" fillId="164" borderId="0" xfId="0" applyFill="1" applyAlignment="1" applyProtection="1">
      <alignment wrapText="1"/>
      <protection locked="0"/>
    </xf>
    <xf numFmtId="0" fontId="0" fillId="165" borderId="0" xfId="0" applyFill="1" applyBorder="1" applyAlignment="1" applyProtection="1">
      <alignment vertical="center" wrapText="1"/>
      <protection locked="0"/>
    </xf>
    <xf numFmtId="0" fontId="4" fillId="166" borderId="0" xfId="0" applyFont="1" applyFill="1" applyBorder="1" applyAlignment="1" applyProtection="1">
      <alignment horizontal="center" wrapText="1"/>
      <protection locked="0"/>
    </xf>
    <xf numFmtId="0" fontId="5" fillId="0" borderId="0" xfId="0" applyFont="1" applyBorder="1" applyAlignment="1" applyProtection="1">
      <alignment horizontal="center" vertical="center" wrapText="1"/>
      <protection/>
    </xf>
    <xf numFmtId="1" fontId="4" fillId="167" borderId="0" xfId="0" applyNumberFormat="1" applyFont="1" applyFill="1" applyBorder="1" applyAlignment="1" applyProtection="1">
      <alignment horizontal="left" vertical="center" wrapText="1"/>
      <protection locked="0"/>
    </xf>
    <xf numFmtId="0" fontId="0" fillId="0" borderId="0" xfId="0" applyFont="1" applyAlignment="1" applyProtection="1">
      <alignment horizontal="right" vertical="center"/>
      <protection/>
    </xf>
    <xf numFmtId="0" fontId="4" fillId="168" borderId="0" xfId="0" applyFont="1" applyFill="1" applyBorder="1" applyAlignment="1" applyProtection="1">
      <alignment wrapText="1"/>
      <protection locked="0"/>
    </xf>
    <xf numFmtId="0" fontId="126" fillId="53" borderId="32" xfId="0" applyFont="1" applyFill="1" applyBorder="1" applyAlignment="1" applyProtection="1">
      <alignment horizontal="center" vertical="center"/>
      <protection/>
    </xf>
    <xf numFmtId="0" fontId="14" fillId="34" borderId="0" xfId="0" applyFont="1" applyFill="1" applyBorder="1" applyAlignment="1" applyProtection="1">
      <alignment horizontal="right"/>
      <protection/>
    </xf>
    <xf numFmtId="0" fontId="14" fillId="0" borderId="0" xfId="0" applyFont="1" applyBorder="1" applyAlignment="1" applyProtection="1">
      <alignment horizontal="right"/>
      <protection/>
    </xf>
    <xf numFmtId="190" fontId="4" fillId="169" borderId="0" xfId="0" applyNumberFormat="1" applyFont="1" applyFill="1" applyBorder="1" applyAlignment="1" applyProtection="1">
      <alignment horizontal="left" vertical="center"/>
      <protection locked="0"/>
    </xf>
    <xf numFmtId="0" fontId="0" fillId="170" borderId="0" xfId="0" applyFont="1" applyFill="1" applyBorder="1" applyAlignment="1" applyProtection="1">
      <alignment horizontal="left" vertical="center"/>
      <protection locked="0"/>
    </xf>
    <xf numFmtId="0" fontId="86" fillId="0" borderId="13" xfId="0" applyFont="1" applyFill="1" applyBorder="1" applyAlignment="1" applyProtection="1">
      <alignment horizontal="center" vertical="center" wrapText="1"/>
      <protection/>
    </xf>
    <xf numFmtId="0" fontId="86" fillId="0" borderId="48" xfId="0" applyFont="1" applyFill="1" applyBorder="1" applyAlignment="1" applyProtection="1">
      <alignment horizontal="center" vertical="center" wrapText="1"/>
      <protection/>
    </xf>
    <xf numFmtId="0" fontId="86" fillId="0" borderId="43" xfId="0"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right" vertical="center" wrapText="1"/>
      <protection/>
    </xf>
    <xf numFmtId="0" fontId="4" fillId="171" borderId="0" xfId="0" applyNumberFormat="1" applyFont="1" applyFill="1" applyBorder="1" applyAlignment="1" applyProtection="1">
      <alignment horizontal="left"/>
      <protection locked="0"/>
    </xf>
    <xf numFmtId="0" fontId="4" fillId="172" borderId="0" xfId="0" applyNumberFormat="1" applyFont="1" applyFill="1" applyAlignment="1" applyProtection="1">
      <alignment horizontal="left"/>
      <protection locked="0"/>
    </xf>
    <xf numFmtId="0" fontId="0" fillId="173" borderId="0" xfId="0" applyFont="1" applyFill="1" applyAlignment="1" applyProtection="1">
      <alignment horizontal="center"/>
      <protection locked="0"/>
    </xf>
    <xf numFmtId="0" fontId="0" fillId="0" borderId="77" xfId="0" applyFont="1" applyFill="1" applyBorder="1" applyAlignment="1" applyProtection="1">
      <alignment horizontal="center" wrapText="1"/>
      <protection/>
    </xf>
    <xf numFmtId="0" fontId="0" fillId="0" borderId="0" xfId="0" applyAlignment="1" applyProtection="1">
      <alignment horizontal="center" wrapText="1"/>
      <protection/>
    </xf>
    <xf numFmtId="49" fontId="4" fillId="174" borderId="0" xfId="0" applyNumberFormat="1" applyFont="1" applyFill="1" applyAlignment="1" applyProtection="1">
      <alignment horizontal="left" wrapText="1"/>
      <protection locked="0"/>
    </xf>
    <xf numFmtId="0" fontId="4" fillId="175" borderId="0" xfId="0" applyFont="1" applyFill="1" applyBorder="1" applyAlignment="1" applyProtection="1">
      <alignment horizontal="center" vertical="center"/>
      <protection locked="0"/>
    </xf>
    <xf numFmtId="0" fontId="4" fillId="176" borderId="0" xfId="0" applyFont="1" applyFill="1" applyBorder="1" applyAlignment="1" applyProtection="1">
      <alignment horizontal="center" vertical="center" wrapText="1"/>
      <protection locked="0"/>
    </xf>
    <xf numFmtId="0" fontId="4" fillId="177" borderId="69" xfId="0" applyFont="1" applyFill="1" applyBorder="1" applyAlignment="1" applyProtection="1">
      <alignment horizontal="left" wrapText="1"/>
      <protection locked="0"/>
    </xf>
    <xf numFmtId="0" fontId="4" fillId="178" borderId="70" xfId="0" applyFont="1" applyFill="1" applyBorder="1" applyAlignment="1" applyProtection="1">
      <alignment horizontal="left" wrapText="1"/>
      <protection locked="0"/>
    </xf>
    <xf numFmtId="0" fontId="4" fillId="0" borderId="0" xfId="0" applyFont="1" applyFill="1" applyBorder="1" applyAlignment="1" applyProtection="1">
      <alignment wrapText="1"/>
      <protection/>
    </xf>
    <xf numFmtId="0" fontId="0" fillId="179" borderId="0" xfId="0" applyFont="1" applyFill="1" applyAlignment="1" applyProtection="1">
      <alignment horizontal="center" vertical="top" wrapText="1"/>
      <protection locked="0"/>
    </xf>
    <xf numFmtId="0" fontId="126" fillId="53" borderId="0" xfId="0" applyFont="1" applyFill="1" applyBorder="1" applyAlignment="1" applyProtection="1">
      <alignment horizontal="center" vertical="center"/>
      <protection/>
    </xf>
    <xf numFmtId="0" fontId="126" fillId="53" borderId="78" xfId="0" applyFont="1" applyFill="1" applyBorder="1" applyAlignment="1" applyProtection="1">
      <alignment horizontal="center" vertical="center"/>
      <protection/>
    </xf>
    <xf numFmtId="0" fontId="128" fillId="0" borderId="0" xfId="0" applyNumberFormat="1" applyFont="1" applyFill="1" applyBorder="1" applyAlignment="1" applyProtection="1">
      <alignment horizontal="right" vertical="center" wrapText="1"/>
      <protection/>
    </xf>
    <xf numFmtId="0" fontId="128" fillId="0" borderId="0" xfId="0" applyFont="1" applyAlignment="1" applyProtection="1">
      <alignment/>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180" borderId="0" xfId="0" applyNumberFormat="1" applyFont="1" applyFill="1" applyBorder="1" applyAlignment="1" applyProtection="1">
      <alignment horizontal="center" wrapText="1"/>
      <protection locked="0"/>
    </xf>
    <xf numFmtId="0" fontId="4" fillId="181" borderId="0" xfId="0" applyFont="1" applyFill="1" applyAlignment="1" applyProtection="1">
      <alignment horizontal="left" vertical="center" wrapText="1"/>
      <protection locked="0"/>
    </xf>
    <xf numFmtId="0" fontId="11" fillId="182" borderId="0" xfId="0" applyFont="1" applyFill="1" applyAlignment="1" applyProtection="1">
      <alignment horizontal="center" vertical="top" wrapText="1"/>
      <protection locked="0"/>
    </xf>
    <xf numFmtId="0" fontId="23" fillId="58" borderId="0"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center" vertical="top" wrapText="1"/>
      <protection/>
    </xf>
    <xf numFmtId="0" fontId="0" fillId="0" borderId="0" xfId="0" applyFont="1" applyFill="1" applyAlignment="1" applyProtection="1">
      <alignment horizontal="left" vertical="top" wrapText="1"/>
      <protection/>
    </xf>
    <xf numFmtId="0" fontId="5" fillId="183" borderId="0" xfId="0" applyFont="1" applyFill="1" applyAlignment="1" applyProtection="1">
      <alignment horizontal="left" vertical="center"/>
      <protection/>
    </xf>
    <xf numFmtId="0" fontId="4" fillId="184" borderId="0" xfId="0" applyFont="1" applyFill="1" applyAlignment="1" applyProtection="1">
      <alignment horizontal="left" vertical="top" wrapText="1"/>
      <protection locked="0"/>
    </xf>
    <xf numFmtId="0" fontId="12" fillId="185" borderId="0" xfId="0" applyNumberFormat="1" applyFont="1" applyFill="1" applyBorder="1" applyAlignment="1" applyProtection="1">
      <alignment horizontal="left" vertical="center" wrapText="1"/>
      <protection locked="0"/>
    </xf>
    <xf numFmtId="0" fontId="4" fillId="186" borderId="14" xfId="0" applyFont="1" applyFill="1" applyBorder="1" applyAlignment="1" applyProtection="1">
      <alignment horizontal="left"/>
      <protection locked="0"/>
    </xf>
    <xf numFmtId="1" fontId="0" fillId="187" borderId="0" xfId="0" applyNumberFormat="1" applyFont="1" applyFill="1" applyBorder="1" applyAlignment="1" applyProtection="1">
      <alignment horizontal="left" vertical="center" wrapText="1"/>
      <protection locked="0"/>
    </xf>
    <xf numFmtId="1" fontId="0" fillId="188" borderId="0" xfId="0" applyNumberFormat="1" applyFont="1" applyFill="1" applyBorder="1" applyAlignment="1" applyProtection="1">
      <alignment vertical="center" wrapText="1"/>
      <protection locked="0"/>
    </xf>
    <xf numFmtId="1" fontId="0" fillId="189" borderId="0" xfId="0" applyNumberFormat="1" applyFill="1" applyBorder="1" applyAlignment="1" applyProtection="1">
      <alignment vertical="center" wrapText="1"/>
      <protection locked="0"/>
    </xf>
    <xf numFmtId="0" fontId="12" fillId="0" borderId="0" xfId="0" applyFont="1" applyBorder="1" applyAlignment="1" applyProtection="1">
      <alignment horizontal="left" vertical="center"/>
      <protection/>
    </xf>
    <xf numFmtId="0" fontId="12" fillId="0" borderId="0" xfId="0" applyFont="1" applyAlignment="1" applyProtection="1">
      <alignment horizontal="lef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90">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auto="1"/>
      </font>
      <fill>
        <patternFill patternType="solid">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28575</xdr:rowOff>
    </xdr:from>
    <xdr:to>
      <xdr:col>2</xdr:col>
      <xdr:colOff>7715250</xdr:colOff>
      <xdr:row>62</xdr:row>
      <xdr:rowOff>114300</xdr:rowOff>
    </xdr:to>
    <xdr:sp>
      <xdr:nvSpPr>
        <xdr:cNvPr id="1" name="Text Box 1"/>
        <xdr:cNvSpPr txBox="1">
          <a:spLocks noChangeArrowheads="1"/>
        </xdr:cNvSpPr>
      </xdr:nvSpPr>
      <xdr:spPr>
        <a:xfrm>
          <a:off x="209550" y="133350"/>
          <a:ext cx="8410575" cy="8886825"/>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ATTENTION: le contenu des onglets se prolonge en dessous de la partie visible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Document de financement - Notice de remplissage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 Recommandations générales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a:t>
          </a:r>
          <a:r>
            <a:rPr lang="en-US" cap="none" sz="1000" b="1" i="0" u="none" baseline="0">
              <a:solidFill>
                <a:srgbClr val="000000"/>
              </a:solidFill>
              <a:latin typeface="Arial"/>
              <a:ea typeface="Arial"/>
              <a:cs typeface="Arial"/>
            </a:rPr>
            <a:t>Veuillez utiliser ce fichier dans un format Excel acceptant les macros.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 Seuls les onglets "Part1-Coor", "Part2", "Part3", …, "Part10" (en fonction du nombre de partenaires) </a:t>
          </a:r>
          <a:r>
            <a:rPr lang="en-US" cap="none" sz="1000" b="0" i="0" u="none" baseline="0">
              <a:solidFill>
                <a:srgbClr val="000000"/>
              </a:solidFill>
              <a:latin typeface="Calibri"/>
              <a:ea typeface="Calibri"/>
              <a:cs typeface="Calibri"/>
            </a:rPr>
            <a:t>et la "Fiche Identité</a:t>
          </a:r>
          <a:r>
            <a:rPr lang="en-US" cap="none" sz="1000" b="0" i="0" u="none" baseline="0">
              <a:solidFill>
                <a:srgbClr val="000000"/>
              </a:solidFill>
              <a:latin typeface="Arial"/>
              <a:ea typeface="Arial"/>
              <a:cs typeface="Arial"/>
            </a:rPr>
            <a:t> sont à renseigner.
</a:t>
          </a:r>
          <a:r>
            <a:rPr lang="en-US" cap="none" sz="1000" b="0" i="0" u="none" baseline="0">
              <a:solidFill>
                <a:srgbClr val="000000"/>
              </a:solidFill>
              <a:latin typeface="Arial"/>
              <a:ea typeface="Arial"/>
              <a:cs typeface="Arial"/>
            </a:rPr>
            <a:t>L'onglet "Tableaux récapitulatifs" est rempli automatiquement à partir des données fournies dans les autres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 Afin de garantir l'intégrité de l'ensemble des données calculées automatiquement, </a:t>
          </a:r>
          <a:r>
            <a:rPr lang="en-US" cap="none" sz="1000" b="1" i="0" u="none" baseline="0">
              <a:solidFill>
                <a:srgbClr val="000000"/>
              </a:solidFill>
              <a:latin typeface="Arial"/>
              <a:ea typeface="Arial"/>
              <a:cs typeface="Arial"/>
            </a:rPr>
            <a:t>il est indispensable de ne pas modifier la structure du fichier. </a:t>
          </a:r>
          <a:r>
            <a:rPr lang="en-US" cap="none" sz="1000" b="0" i="0" u="none" baseline="0">
              <a:solidFill>
                <a:srgbClr val="000000"/>
              </a:solidFill>
              <a:latin typeface="Arial"/>
              <a:ea typeface="Arial"/>
              <a:cs typeface="Arial"/>
            </a:rPr>
            <a:t>Ne pas ajouter ni supprimer de cellules, ne pas ajouter ni supprimer de ligne, ne pas modifier les noms des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1-4 Dans les onglets à renseigner, </a:t>
          </a:r>
          <a:r>
            <a:rPr lang="en-US" cap="none" sz="1000" b="1" i="0" u="none" baseline="0">
              <a:solidFill>
                <a:srgbClr val="000000"/>
              </a:solidFill>
              <a:latin typeface="Arial"/>
              <a:ea typeface="Arial"/>
              <a:cs typeface="Arial"/>
            </a:rPr>
            <a:t>seules les cellules sur fond gris sont à remplir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 Fiche identité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 Vérifier l'exactitude des informations présentes sur cette fiche. Elles ont vocation à être publiées si le projet est financé.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Cette fiche présente un tableau récapitulatif, des demandes financières, calculé automatiquement.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Fiches partenaires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3-1 Ces fiches doivent être remplies avec le plus grand soin, elles serviront à établir les actes attributifs de financement. Tous les champs demandés doivent être renseignés.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3-2</a:t>
          </a:r>
          <a:r>
            <a:rPr lang="en-US" cap="none" sz="1000" b="1" i="0" u="none" baseline="0">
              <a:solidFill>
                <a:srgbClr val="000000"/>
              </a:solidFill>
              <a:latin typeface="Arial"/>
              <a:ea typeface="Arial"/>
              <a:cs typeface="Arial"/>
            </a:rPr>
            <a:t> Responsable scientifique et technique:</a:t>
          </a:r>
          <a:r>
            <a:rPr lang="en-US" cap="none" sz="1000" b="0" i="0" u="none" baseline="0">
              <a:solidFill>
                <a:srgbClr val="000000"/>
              </a:solidFill>
              <a:latin typeface="Arial"/>
              <a:ea typeface="Arial"/>
              <a:cs typeface="Arial"/>
            </a:rPr>
            <a:t> les coordonnées postales sont celles se trouvant au niveau du "lieu de réalisation des travaux". Corriger si nécessaire.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a:t>
          </a:r>
          <a:r>
            <a:rPr lang="en-US" cap="none" sz="1000" b="1" i="0" u="none" baseline="0">
              <a:solidFill>
                <a:srgbClr val="000000"/>
              </a:solidFill>
              <a:latin typeface="Arial"/>
              <a:ea typeface="Arial"/>
              <a:cs typeface="Arial"/>
            </a:rPr>
            <a:t> Personne chargée du suivi administratif et financier: </a:t>
          </a:r>
          <a:r>
            <a:rPr lang="en-US" cap="none" sz="1000" b="0" i="0" u="none" baseline="0">
              <a:solidFill>
                <a:srgbClr val="000000"/>
              </a:solidFill>
              <a:latin typeface="Arial"/>
              <a:ea typeface="Arial"/>
              <a:cs typeface="Arial"/>
            </a:rPr>
            <a:t>il s'agit de la personne que l'unité support de l'ANR contactera en premier lieu pour les aspects administratifs et financiers.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3-4 </a:t>
          </a:r>
          <a:r>
            <a:rPr lang="en-US" cap="none" sz="1000" b="1" i="0" u="none" baseline="0">
              <a:solidFill>
                <a:srgbClr val="000000"/>
              </a:solidFill>
              <a:latin typeface="Arial"/>
              <a:ea typeface="Arial"/>
              <a:cs typeface="Arial"/>
            </a:rPr>
            <a:t>Demande financière détaillée suite à la sélection du projet</a:t>
          </a:r>
          <a:r>
            <a:rPr lang="en-US" cap="none" sz="1000" b="0" i="0" u="none" baseline="0">
              <a:solidFill>
                <a:srgbClr val="000000"/>
              </a:solidFill>
              <a:latin typeface="Arial"/>
              <a:ea typeface="Arial"/>
              <a:cs typeface="Arial"/>
            </a:rPr>
            <a:t>: cette partie a pour objectif d'établir le devis définitif de votre projet, en fonction des </a:t>
          </a:r>
          <a:r>
            <a:rPr lang="en-US" cap="none" sz="1000" b="1" i="0" u="none" baseline="0">
              <a:solidFill>
                <a:srgbClr val="000000"/>
              </a:solidFill>
              <a:latin typeface="Arial"/>
              <a:ea typeface="Arial"/>
              <a:cs typeface="Arial"/>
            </a:rPr>
            <a:t>demandes de modification</a:t>
          </a:r>
          <a:r>
            <a:rPr lang="en-US" cap="none" sz="1000" b="0" i="0" u="none" baseline="0">
              <a:solidFill>
                <a:srgbClr val="000000"/>
              </a:solidFill>
              <a:latin typeface="Arial"/>
              <a:ea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r>
            <a:rPr lang="en-US" cap="none" sz="1000" b="0" i="0" u="none" baseline="0">
              <a:solidFill>
                <a:srgbClr val="000000"/>
              </a:solidFill>
              <a:latin typeface="Arial"/>
              <a:ea typeface="Arial"/>
              <a:cs typeface="Arial"/>
            </a:rPr>
            <a:t>Les commentaires affichés pour chaque catégorie sont des exemples, pour plus d'information sur les coûts éligibles à ce lien suivant :</a:t>
          </a:r>
          <a:r>
            <a:rPr lang="en-US" cap="none" sz="1000" b="1" i="0" u="sng" baseline="0">
              <a:solidFill>
                <a:srgbClr val="000000"/>
              </a:solidFill>
              <a:latin typeface="Calibri"/>
              <a:ea typeface="Calibri"/>
              <a:cs typeface="Calibri"/>
            </a:rPr>
            <a:t> </a:t>
          </a:r>
          <a:r>
            <a:rPr lang="en-US" cap="none" sz="1000" b="1" i="0" u="sng" baseline="0">
              <a:solidFill>
                <a:srgbClr val="00CCFF"/>
              </a:solidFill>
              <a:latin typeface="Calibri"/>
              <a:ea typeface="Calibri"/>
              <a:cs typeface="Calibri"/>
            </a:rPr>
            <a:t>http://www.agence-nationale-recherche.fr/financer-votre-projet/reglement-financier/
</a:t>
          </a:r>
          <a:r>
            <a:rPr lang="en-US" cap="none" sz="1000" b="0" i="0" u="none" baseline="0">
              <a:solidFill>
                <a:srgbClr val="000000"/>
              </a:solidFill>
              <a:latin typeface="Arial"/>
              <a:ea typeface="Arial"/>
              <a:cs typeface="Arial"/>
            </a:rPr>
            <a:t>Des informations utiles se trouvent également dans la notice de remplissage du document financier, qui est reproduite ci-dessous.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 </a:t>
          </a:r>
          <a:r>
            <a:rPr lang="en-US" cap="none" sz="1000" b="1" i="0" u="none" baseline="0">
              <a:solidFill>
                <a:srgbClr val="000000"/>
              </a:solidFill>
              <a:latin typeface="Arial"/>
              <a:ea typeface="Arial"/>
              <a:cs typeface="Arial"/>
            </a:rPr>
            <a:t>Eléments d'appréciation de l'effet d'incitation de l'aide</a:t>
          </a:r>
          <a:r>
            <a:rPr lang="en-US" cap="none" sz="1000" b="0" i="0" u="none" baseline="0">
              <a:solidFill>
                <a:srgbClr val="000000"/>
              </a:solidFill>
              <a:latin typeface="Arial"/>
              <a:ea typeface="Arial"/>
              <a:cs typeface="Arial"/>
            </a:rPr>
            <a:t>: Cette partie doit être remplie avec le plus grand soin par toutes les entreprises autres que les PME. Si l'effet incitatif de l'aide n'est pas établi pour un partenaire, l'ANR ne pourra pas lui attribuer l'aide demandée.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laboratoire public, une fondation de recherche ou divers public, votre aide demandée se calcule en coût marginal, ne comprenant pas en compte les salaires du personnel permanent. 
</a:t>
          </a:r>
          <a:r>
            <a:rPr lang="en-US" cap="none" sz="1000" b="0" i="0" u="none" baseline="0">
              <a:solidFill>
                <a:srgbClr val="000000"/>
              </a:solidFill>
              <a:latin typeface="Arial"/>
              <a:ea typeface="Arial"/>
              <a:cs typeface="Arial"/>
            </a:rPr>
            <a:t>Et également, est compris dans l’aide, les frais de préciput (ligne 104 "tutelle gestionnaire"): maximum 10,5% du montant total des coûts déclarés à part les non permanents sans financement demandé) ; et (ligne 106 "part préciput structure de recherche qui équivaut à la part de la "tutelle hébergante" : maximum de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divers privé, une PME, une association ou une entreprise autre que TPE ou PME, votre aide demandée se calcule en coût complet. L’intégralité des coûts modulés par le taux d’aide est prise en charge par l’ANR.  En cas de doute, une aide est disponible sur le </a:t>
          </a:r>
          <a:r>
            <a:rPr lang="en-US" cap="none" sz="1000" b="0" i="0" u="none" baseline="0">
              <a:solidFill>
                <a:srgbClr val="000000"/>
              </a:solidFill>
              <a:latin typeface="Calibri"/>
              <a:ea typeface="Calibri"/>
              <a:cs typeface="Calibri"/>
            </a:rPr>
            <a:t>ANR-NOTICE-Formulaire_2020.pdf</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pour déterminer votre catégorisation au sens de 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 frais de personnels (ligne 99) sont compris dans l’aide représentant au maximum 68 % des dépenses de personnels permanents et non permanents. Les autres dépenses (ligne 99) sont aussi inclues pour un montant maximum de 7% des autres coûts déclarés.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3-7 : </a:t>
          </a:r>
          <a:r>
            <a:rPr lang="en-US" cap="none" sz="1000" b="1" i="0" u="none" baseline="0">
              <a:solidFill>
                <a:srgbClr val="000000"/>
              </a:solidFill>
              <a:latin typeface="Arial"/>
              <a:ea typeface="Arial"/>
              <a:cs typeface="Arial"/>
            </a:rPr>
            <a:t>Les décharges d'enseignement ne concernent que les projets JCJC.</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5</xdr:col>
      <xdr:colOff>666750</xdr:colOff>
      <xdr:row>0</xdr:row>
      <xdr:rowOff>952500</xdr:rowOff>
    </xdr:to>
    <xdr:sp>
      <xdr:nvSpPr>
        <xdr:cNvPr id="1" name="Rectangle 3"/>
        <xdr:cNvSpPr>
          <a:spLocks/>
        </xdr:cNvSpPr>
      </xdr:nvSpPr>
      <xdr:spPr>
        <a:xfrm>
          <a:off x="409575" y="66675"/>
          <a:ext cx="3209925" cy="88582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60</xdr:row>
      <xdr:rowOff>0</xdr:rowOff>
    </xdr:from>
    <xdr:ext cx="76200" cy="200025"/>
    <xdr:sp fLocksText="0">
      <xdr:nvSpPr>
        <xdr:cNvPr id="1" name="Text Box 16"/>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2" name="Text Box 17"/>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3" name="Text Box 1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55</xdr:row>
      <xdr:rowOff>123825</xdr:rowOff>
    </xdr:from>
    <xdr:ext cx="76200" cy="209550"/>
    <xdr:sp fLocksText="0">
      <xdr:nvSpPr>
        <xdr:cNvPr id="4" name="Text Box 20"/>
        <xdr:cNvSpPr txBox="1">
          <a:spLocks noChangeArrowheads="1"/>
        </xdr:cNvSpPr>
      </xdr:nvSpPr>
      <xdr:spPr>
        <a:xfrm>
          <a:off x="600075" y="15868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5" name="Text Box 7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6" name="Text Box 79"/>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7" name="Text Box 80"/>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8" name="Text Box 81"/>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56</xdr:row>
      <xdr:rowOff>123825</xdr:rowOff>
    </xdr:from>
    <xdr:ext cx="76200" cy="209550"/>
    <xdr:sp fLocksText="0">
      <xdr:nvSpPr>
        <xdr:cNvPr id="9" name="Text Box 82"/>
        <xdr:cNvSpPr txBox="1">
          <a:spLocks noChangeArrowheads="1"/>
        </xdr:cNvSpPr>
      </xdr:nvSpPr>
      <xdr:spPr>
        <a:xfrm>
          <a:off x="600075" y="17259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57</xdr:row>
      <xdr:rowOff>0</xdr:rowOff>
    </xdr:from>
    <xdr:ext cx="76200" cy="209550"/>
    <xdr:sp fLocksText="0">
      <xdr:nvSpPr>
        <xdr:cNvPr id="10" name="Text Box 83"/>
        <xdr:cNvSpPr txBox="1">
          <a:spLocks noChangeArrowheads="1"/>
        </xdr:cNvSpPr>
      </xdr:nvSpPr>
      <xdr:spPr>
        <a:xfrm>
          <a:off x="600075" y="18526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28575</xdr:colOff>
      <xdr:row>1</xdr:row>
      <xdr:rowOff>19050</xdr:rowOff>
    </xdr:from>
    <xdr:to>
      <xdr:col>1</xdr:col>
      <xdr:colOff>1200150</xdr:colOff>
      <xdr:row>5</xdr:row>
      <xdr:rowOff>295275</xdr:rowOff>
    </xdr:to>
    <xdr:sp>
      <xdr:nvSpPr>
        <xdr:cNvPr id="11" name="Rectangle 1"/>
        <xdr:cNvSpPr>
          <a:spLocks/>
        </xdr:cNvSpPr>
      </xdr:nvSpPr>
      <xdr:spPr>
        <a:xfrm>
          <a:off x="409575" y="95250"/>
          <a:ext cx="1171575" cy="88582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4</xdr:col>
      <xdr:colOff>847725</xdr:colOff>
      <xdr:row>0</xdr:row>
      <xdr:rowOff>952500</xdr:rowOff>
    </xdr:to>
    <xdr:sp>
      <xdr:nvSpPr>
        <xdr:cNvPr id="1" name="Rectangle 3"/>
        <xdr:cNvSpPr>
          <a:spLocks/>
        </xdr:cNvSpPr>
      </xdr:nvSpPr>
      <xdr:spPr>
        <a:xfrm>
          <a:off x="409575" y="66675"/>
          <a:ext cx="3305175" cy="88582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47625</xdr:rowOff>
    </xdr:from>
    <xdr:to>
      <xdr:col>4</xdr:col>
      <xdr:colOff>781050</xdr:colOff>
      <xdr:row>0</xdr:row>
      <xdr:rowOff>942975</xdr:rowOff>
    </xdr:to>
    <xdr:sp>
      <xdr:nvSpPr>
        <xdr:cNvPr id="1" name="Rectangle 4"/>
        <xdr:cNvSpPr>
          <a:spLocks/>
        </xdr:cNvSpPr>
      </xdr:nvSpPr>
      <xdr:spPr>
        <a:xfrm>
          <a:off x="552450" y="47625"/>
          <a:ext cx="3295650" cy="89535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indexed="10"/>
    <pageSetUpPr fitToPage="1"/>
  </sheetPr>
  <dimension ref="D3:E9"/>
  <sheetViews>
    <sheetView showGridLines="0" zoomScalePageLayoutView="0" workbookViewId="0" topLeftCell="A1">
      <selection activeCell="A40" sqref="A40"/>
    </sheetView>
  </sheetViews>
  <sheetFormatPr defaultColWidth="0" defaultRowHeight="12.75" zeroHeight="1"/>
  <cols>
    <col min="1" max="1" width="2.140625" style="0" customWidth="1"/>
    <col min="2" max="2" width="11.421875" style="0" customWidth="1"/>
    <col min="3" max="3" width="116.8515625" style="0" customWidth="1"/>
    <col min="4" max="16384" width="0" style="0" hidden="1" customWidth="1"/>
  </cols>
  <sheetData>
    <row r="1" ht="8.25" customHeight="1"/>
    <row r="2" ht="12.75"/>
    <row r="3" spans="4:5" ht="12.75" customHeight="1">
      <c r="D3" s="161"/>
      <c r="E3" s="161"/>
    </row>
    <row r="4" spans="4:5" ht="12.75">
      <c r="D4" s="161"/>
      <c r="E4" s="161"/>
    </row>
    <row r="5" spans="4:5" ht="12.75">
      <c r="D5" s="161"/>
      <c r="E5" s="161"/>
    </row>
    <row r="6" spans="4:5" ht="12.75">
      <c r="D6" s="161"/>
      <c r="E6" s="161"/>
    </row>
    <row r="7" spans="4:5" ht="12.75">
      <c r="D7" s="161"/>
      <c r="E7" s="161"/>
    </row>
    <row r="8" spans="4:5" ht="12.75">
      <c r="D8" s="161"/>
      <c r="E8" s="161"/>
    </row>
    <row r="9" spans="4:5" ht="12.75">
      <c r="D9" s="161"/>
      <c r="E9" s="161"/>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6.5" customHeight="1"/>
    <row r="42" ht="16.5" customHeight="1"/>
    <row r="43" ht="16.5" customHeight="1"/>
    <row r="44" ht="16.5" customHeight="1"/>
    <row r="45" ht="16.5" customHeight="1"/>
    <row r="46" ht="16.5" customHeight="1"/>
    <row r="47" ht="16.5" customHeight="1"/>
    <row r="48" ht="16.5" customHeight="1"/>
    <row r="49" ht="12.75"/>
    <row r="50" ht="12.75"/>
    <row r="51" ht="12.75"/>
    <row r="61" ht="12.75"/>
    <row r="62" ht="12.75"/>
    <row r="63" ht="12.75"/>
  </sheetData>
  <sheetProtection password="85A6" sheet="1"/>
  <printOptions/>
  <pageMargins left="0.41" right="0.32" top="0.4" bottom="0.46" header="0.17" footer="0.17"/>
  <pageSetup fitToHeight="10" fitToWidth="1" horizontalDpi="600" verticalDpi="600" orientation="portrait" paperSize="9" scale="76" r:id="rId2"/>
  <headerFooter alignWithMargins="0">
    <oddFooter>&amp;R&amp;A &amp;P/&amp;N</oddFooter>
  </headerFooter>
  <drawing r:id="rId1"/>
</worksheet>
</file>

<file path=xl/worksheets/sheet10.xml><?xml version="1.0" encoding="utf-8"?>
<worksheet xmlns="http://schemas.openxmlformats.org/spreadsheetml/2006/main" xmlns:r="http://schemas.openxmlformats.org/officeDocument/2006/relationships">
  <sheetPr codeName="Feuil19">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7</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56"/>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60">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7"/>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8"/>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9"/>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6"/>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7"/>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7"/>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7"/>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7"/>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8"/>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6"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56"/>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6"/>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61"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61"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Feuil20">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8</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56"/>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60">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7"/>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8"/>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9"/>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6"/>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7"/>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7"/>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7"/>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7"/>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8"/>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6"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56"/>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6"/>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61"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61"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Feuil21">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9</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56"/>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60">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7"/>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8"/>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9"/>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6"/>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7"/>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7"/>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7"/>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7"/>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8"/>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6"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56"/>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6"/>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61"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61"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3.xml><?xml version="1.0" encoding="utf-8"?>
<worksheet xmlns="http://schemas.openxmlformats.org/spreadsheetml/2006/main" xmlns:r="http://schemas.openxmlformats.org/officeDocument/2006/relationships">
  <sheetPr codeName="Feuil22">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10</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56"/>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60">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7"/>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8"/>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9"/>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6"/>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7"/>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7"/>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7"/>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7"/>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8"/>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6"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56"/>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6"/>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61"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61"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Feuil14"/>
  <dimension ref="E1:Z3"/>
  <sheetViews>
    <sheetView zoomScale="130" zoomScaleNormal="130" zoomScalePageLayoutView="0" workbookViewId="0" topLeftCell="A1">
      <selection activeCell="A6" sqref="A6:IV65536"/>
    </sheetView>
  </sheetViews>
  <sheetFormatPr defaultColWidth="0" defaultRowHeight="12.75" zeroHeight="1"/>
  <cols>
    <col min="1" max="1" width="3.57421875" style="0" customWidth="1"/>
    <col min="2" max="3" width="11.421875" style="0" customWidth="1"/>
    <col min="4" max="4" width="4.8515625" style="0" customWidth="1"/>
    <col min="5" max="16384" width="0" style="0" hidden="1" customWidth="1"/>
  </cols>
  <sheetData>
    <row r="1" ht="12.75">
      <c r="Z1" t="s">
        <v>1</v>
      </c>
    </row>
    <row r="2" ht="12.75">
      <c r="Z2" t="s">
        <v>2</v>
      </c>
    </row>
    <row r="3" ht="17.25">
      <c r="E3" s="263"/>
    </row>
    <row r="4" ht="12.75"/>
    <row r="5" ht="12.75"/>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5">
    <tabColor indexed="13"/>
  </sheetPr>
  <dimension ref="B1:T122"/>
  <sheetViews>
    <sheetView showGridLines="0" tabSelected="1" zoomScale="80" zoomScaleNormal="80" zoomScalePageLayoutView="0" workbookViewId="0" topLeftCell="A1">
      <selection activeCell="K182" sqref="K182"/>
    </sheetView>
  </sheetViews>
  <sheetFormatPr defaultColWidth="11.421875" defaultRowHeight="12.75"/>
  <cols>
    <col min="1" max="1" width="4.7109375" style="111" customWidth="1"/>
    <col min="2" max="2" width="11.421875" style="111" customWidth="1"/>
    <col min="3" max="3" width="11.7109375" style="111" hidden="1" customWidth="1"/>
    <col min="4" max="4" width="15.57421875" style="111" customWidth="1"/>
    <col min="5" max="5" width="12.57421875" style="111" customWidth="1"/>
    <col min="6" max="7" width="11.421875" style="111" customWidth="1"/>
    <col min="8" max="8" width="14.28125" style="111" customWidth="1"/>
    <col min="9" max="9" width="12.7109375" style="111" bestFit="1" customWidth="1"/>
    <col min="10" max="10" width="17.421875" style="111" customWidth="1"/>
    <col min="11" max="11" width="13.00390625" style="111" customWidth="1"/>
    <col min="12" max="13" width="11.421875" style="111" customWidth="1"/>
    <col min="14" max="14" width="13.140625" style="111" customWidth="1"/>
    <col min="15" max="17" width="12.140625" style="111" bestFit="1" customWidth="1"/>
    <col min="18" max="19" width="11.421875" style="111" customWidth="1"/>
    <col min="20" max="20" width="12.7109375" style="111" bestFit="1" customWidth="1"/>
    <col min="21" max="21" width="12.140625" style="111" customWidth="1"/>
    <col min="22" max="16384" width="11.421875" style="111" customWidth="1"/>
  </cols>
  <sheetData>
    <row r="1" spans="2:20" s="420" customFormat="1" ht="78" customHeight="1">
      <c r="B1" s="673"/>
      <c r="C1" s="674"/>
      <c r="D1" s="674"/>
      <c r="E1" s="674"/>
      <c r="F1" s="675"/>
      <c r="G1" s="687" t="s">
        <v>268</v>
      </c>
      <c r="H1" s="688"/>
      <c r="I1" s="688"/>
      <c r="J1" s="688"/>
      <c r="K1" s="688"/>
      <c r="L1" s="688"/>
      <c r="M1" s="688"/>
      <c r="N1" s="688"/>
      <c r="O1" s="688"/>
      <c r="P1" s="688"/>
      <c r="Q1" s="688"/>
      <c r="R1" s="688"/>
      <c r="S1" s="688"/>
      <c r="T1" s="689"/>
    </row>
    <row r="4" spans="2:20" ht="22.5">
      <c r="B4" s="457" t="s">
        <v>114</v>
      </c>
      <c r="C4" s="458"/>
      <c r="D4" s="458"/>
      <c r="E4" s="458"/>
      <c r="F4" s="458"/>
      <c r="G4" s="458"/>
      <c r="H4" s="458"/>
      <c r="I4" s="458"/>
      <c r="J4" s="458"/>
      <c r="K4" s="458"/>
      <c r="L4" s="458"/>
      <c r="M4" s="458"/>
      <c r="N4" s="458"/>
      <c r="O4" s="458"/>
      <c r="P4" s="458"/>
      <c r="Q4" s="458"/>
      <c r="R4" s="458"/>
      <c r="S4" s="458"/>
      <c r="T4" s="458"/>
    </row>
    <row r="6" spans="4:6" ht="15">
      <c r="D6" s="490" t="s">
        <v>274</v>
      </c>
      <c r="E6" s="676">
        <f>IF('Fiche Identité'!C14="","",'Fiche Identité'!C14)</f>
      </c>
      <c r="F6" s="676"/>
    </row>
    <row r="7" spans="2:16" ht="15" customHeight="1">
      <c r="B7" s="221"/>
      <c r="C7" s="221"/>
      <c r="D7" s="222"/>
      <c r="E7" s="222"/>
      <c r="F7" s="210"/>
      <c r="M7" s="203"/>
      <c r="N7" s="217"/>
      <c r="O7" s="217"/>
      <c r="P7" s="217"/>
    </row>
    <row r="8" spans="4:16" ht="12.75" customHeight="1">
      <c r="D8" s="490" t="s">
        <v>276</v>
      </c>
      <c r="E8" s="531" t="str">
        <f>'Fiche Identité'!G3</f>
        <v>ANR-23-</v>
      </c>
      <c r="G8" s="532"/>
      <c r="M8" s="218"/>
      <c r="N8" s="219"/>
      <c r="O8" s="220"/>
      <c r="P8" s="114"/>
    </row>
    <row r="9" spans="13:16" ht="13.5">
      <c r="M9" s="112"/>
      <c r="N9" s="59"/>
      <c r="O9" s="113"/>
      <c r="P9" s="114"/>
    </row>
    <row r="10" spans="4:16" ht="15">
      <c r="D10" s="489" t="s">
        <v>302</v>
      </c>
      <c r="H10" s="512" t="s">
        <v>303</v>
      </c>
      <c r="I10" s="517">
        <f>IF('Part1-Coor'!H9="","",'Part1-Coor'!H9)</f>
      </c>
      <c r="J10" s="513" t="s">
        <v>305</v>
      </c>
      <c r="K10" s="490">
        <f>IF('Part1-Coor'!J9="","",'Part1-Coor'!J9)</f>
      </c>
      <c r="M10" s="513" t="s">
        <v>304</v>
      </c>
      <c r="N10" s="530">
        <f>IF('Part1-Coor'!L9="","",'Part1-Coor'!L9)</f>
      </c>
      <c r="O10" s="113"/>
      <c r="P10" s="114"/>
    </row>
    <row r="11" spans="13:16" ht="13.5">
      <c r="M11" s="112"/>
      <c r="N11" s="59"/>
      <c r="O11" s="113"/>
      <c r="P11" s="114"/>
    </row>
    <row r="12" spans="13:16" ht="13.5">
      <c r="M12" s="112"/>
      <c r="N12" s="59"/>
      <c r="O12" s="113"/>
      <c r="P12" s="114"/>
    </row>
    <row r="13" spans="2:20" ht="13.5">
      <c r="B13" s="691" t="s">
        <v>115</v>
      </c>
      <c r="C13" s="691"/>
      <c r="D13" s="691"/>
      <c r="E13" s="691"/>
      <c r="F13" s="691"/>
      <c r="G13" s="691"/>
      <c r="H13" s="691"/>
      <c r="I13" s="691"/>
      <c r="J13" s="691"/>
      <c r="K13" s="691"/>
      <c r="L13" s="691"/>
      <c r="M13" s="691"/>
      <c r="N13" s="691"/>
      <c r="O13" s="691"/>
      <c r="P13" s="691"/>
      <c r="Q13" s="691"/>
      <c r="R13" s="691"/>
      <c r="S13" s="691"/>
      <c r="T13" s="691"/>
    </row>
    <row r="14" spans="15:16" ht="13.5">
      <c r="O14" s="113"/>
      <c r="P14" s="114"/>
    </row>
    <row r="15" spans="4:20" ht="12.75" customHeight="1">
      <c r="D15" s="671" t="s">
        <v>71</v>
      </c>
      <c r="E15" s="672"/>
      <c r="F15" s="665" t="s">
        <v>116</v>
      </c>
      <c r="G15" s="666"/>
      <c r="H15" s="666"/>
      <c r="I15" s="666"/>
      <c r="J15" s="666"/>
      <c r="K15" s="666"/>
      <c r="L15" s="666"/>
      <c r="M15" s="666"/>
      <c r="N15" s="666"/>
      <c r="O15" s="666"/>
      <c r="P15" s="666"/>
      <c r="Q15" s="666"/>
      <c r="R15" s="666"/>
      <c r="S15" s="666"/>
      <c r="T15" s="667"/>
    </row>
    <row r="16" spans="2:20" ht="12.75">
      <c r="B16" s="115" t="s">
        <v>117</v>
      </c>
      <c r="C16" s="116" t="s">
        <v>118</v>
      </c>
      <c r="D16" s="668">
        <f>IF('Part1-Coor'!$E$28="","",'Part1-Coor'!$E$28)</f>
      </c>
      <c r="E16" s="670"/>
      <c r="F16" s="665">
        <f>IF('Part1-Coor'!$E$27="","",'Part1-Coor'!$E$27)</f>
      </c>
      <c r="G16" s="666"/>
      <c r="H16" s="666"/>
      <c r="I16" s="666"/>
      <c r="J16" s="666"/>
      <c r="K16" s="666"/>
      <c r="L16" s="666"/>
      <c r="M16" s="666"/>
      <c r="N16" s="666"/>
      <c r="O16" s="666"/>
      <c r="P16" s="666"/>
      <c r="Q16" s="666"/>
      <c r="R16" s="666"/>
      <c r="S16" s="666"/>
      <c r="T16" s="667"/>
    </row>
    <row r="17" spans="2:20" ht="12.75">
      <c r="B17" s="115" t="s">
        <v>7</v>
      </c>
      <c r="C17" s="116" t="s">
        <v>119</v>
      </c>
      <c r="D17" s="668">
        <f>IF(Part2!$E$28="","",Part2!$E$28)</f>
      </c>
      <c r="E17" s="670"/>
      <c r="F17" s="668">
        <f>IF(Part2!$E$27="","",Part2!$E$27)</f>
      </c>
      <c r="G17" s="669"/>
      <c r="H17" s="669"/>
      <c r="I17" s="669"/>
      <c r="J17" s="669"/>
      <c r="K17" s="669"/>
      <c r="L17" s="669"/>
      <c r="M17" s="669"/>
      <c r="N17" s="669"/>
      <c r="O17" s="669"/>
      <c r="P17" s="669"/>
      <c r="Q17" s="669"/>
      <c r="R17" s="669"/>
      <c r="S17" s="669"/>
      <c r="T17" s="670"/>
    </row>
    <row r="18" spans="2:20" ht="12.75">
      <c r="B18" s="115" t="s">
        <v>8</v>
      </c>
      <c r="C18" s="116" t="s">
        <v>120</v>
      </c>
      <c r="D18" s="677">
        <f>IF(Part3!$E$28="","",Part3!$E$28)</f>
      </c>
      <c r="E18" s="678"/>
      <c r="F18" s="668">
        <f>IF(Part3!$E$27="","",Part3!$E$27)</f>
      </c>
      <c r="G18" s="669"/>
      <c r="H18" s="669"/>
      <c r="I18" s="669"/>
      <c r="J18" s="669"/>
      <c r="K18" s="669"/>
      <c r="L18" s="669"/>
      <c r="M18" s="669"/>
      <c r="N18" s="669"/>
      <c r="O18" s="669"/>
      <c r="P18" s="669"/>
      <c r="Q18" s="669"/>
      <c r="R18" s="669"/>
      <c r="S18" s="669"/>
      <c r="T18" s="670"/>
    </row>
    <row r="19" spans="2:20" ht="12.75">
      <c r="B19" s="115" t="s">
        <v>9</v>
      </c>
      <c r="C19" s="116" t="s">
        <v>121</v>
      </c>
      <c r="D19" s="668">
        <f>IF(Part4!$E$28="","",Part4!$E$28)</f>
      </c>
      <c r="E19" s="670"/>
      <c r="F19" s="668">
        <f>IF(Part4!$E$27="","",Part4!$E$27)</f>
      </c>
      <c r="G19" s="669"/>
      <c r="H19" s="669"/>
      <c r="I19" s="669"/>
      <c r="J19" s="669"/>
      <c r="K19" s="669"/>
      <c r="L19" s="669"/>
      <c r="M19" s="669"/>
      <c r="N19" s="669"/>
      <c r="O19" s="669"/>
      <c r="P19" s="669"/>
      <c r="Q19" s="669"/>
      <c r="R19" s="669"/>
      <c r="S19" s="669"/>
      <c r="T19" s="670"/>
    </row>
    <row r="20" spans="2:20" ht="12.75">
      <c r="B20" s="115" t="s">
        <v>10</v>
      </c>
      <c r="C20" s="116" t="s">
        <v>122</v>
      </c>
      <c r="D20" s="668">
        <f>IF(Part5!$E$28="","",Part5!$E$28)</f>
      </c>
      <c r="E20" s="670"/>
      <c r="F20" s="668">
        <f>IF(Part5!$E$27="","",Part5!$E$27)</f>
      </c>
      <c r="G20" s="669"/>
      <c r="H20" s="669"/>
      <c r="I20" s="669"/>
      <c r="J20" s="669"/>
      <c r="K20" s="669"/>
      <c r="L20" s="669"/>
      <c r="M20" s="669"/>
      <c r="N20" s="669"/>
      <c r="O20" s="669"/>
      <c r="P20" s="669"/>
      <c r="Q20" s="669"/>
      <c r="R20" s="669"/>
      <c r="S20" s="669"/>
      <c r="T20" s="670"/>
    </row>
    <row r="21" spans="2:20" ht="12.75">
      <c r="B21" s="115" t="s">
        <v>11</v>
      </c>
      <c r="C21" s="116" t="s">
        <v>123</v>
      </c>
      <c r="D21" s="668">
        <f>IF(Part6!$E$28="","",Part6!$E$28)</f>
      </c>
      <c r="E21" s="670"/>
      <c r="F21" s="668">
        <f>IF(Part6!$E$27="","",Part6!$E$27)</f>
      </c>
      <c r="G21" s="669"/>
      <c r="H21" s="669"/>
      <c r="I21" s="669"/>
      <c r="J21" s="669"/>
      <c r="K21" s="669"/>
      <c r="L21" s="669"/>
      <c r="M21" s="669"/>
      <c r="N21" s="669"/>
      <c r="O21" s="669"/>
      <c r="P21" s="669"/>
      <c r="Q21" s="669"/>
      <c r="R21" s="669"/>
      <c r="S21" s="669"/>
      <c r="T21" s="670"/>
    </row>
    <row r="22" spans="2:20" ht="12.75">
      <c r="B22" s="115" t="s">
        <v>12</v>
      </c>
      <c r="C22" s="116" t="s">
        <v>124</v>
      </c>
      <c r="D22" s="668">
        <f>IF(Part7!$E$28="","",Part7!$E$28)</f>
      </c>
      <c r="E22" s="670"/>
      <c r="F22" s="668">
        <f>IF(Part7!$E$27="","",Part7!$E$27)</f>
      </c>
      <c r="G22" s="669"/>
      <c r="H22" s="669"/>
      <c r="I22" s="669"/>
      <c r="J22" s="669"/>
      <c r="K22" s="669"/>
      <c r="L22" s="669"/>
      <c r="M22" s="669"/>
      <c r="N22" s="669"/>
      <c r="O22" s="669"/>
      <c r="P22" s="669"/>
      <c r="Q22" s="669"/>
      <c r="R22" s="669"/>
      <c r="S22" s="669"/>
      <c r="T22" s="670"/>
    </row>
    <row r="23" spans="2:20" ht="12.75">
      <c r="B23" s="115" t="s">
        <v>13</v>
      </c>
      <c r="C23" s="116" t="s">
        <v>125</v>
      </c>
      <c r="D23" s="668">
        <f>IF(Part8!$E$28="","",Part8!$E$28)</f>
      </c>
      <c r="E23" s="670"/>
      <c r="F23" s="668">
        <f>IF(Part8!$E$27="","",Part8!$E$27)</f>
      </c>
      <c r="G23" s="669"/>
      <c r="H23" s="669"/>
      <c r="I23" s="669"/>
      <c r="J23" s="669"/>
      <c r="K23" s="669"/>
      <c r="L23" s="669"/>
      <c r="M23" s="669"/>
      <c r="N23" s="669"/>
      <c r="O23" s="669"/>
      <c r="P23" s="669"/>
      <c r="Q23" s="669"/>
      <c r="R23" s="669"/>
      <c r="S23" s="669"/>
      <c r="T23" s="670"/>
    </row>
    <row r="24" spans="2:20" ht="12.75">
      <c r="B24" s="115" t="s">
        <v>14</v>
      </c>
      <c r="C24" s="116" t="s">
        <v>126</v>
      </c>
      <c r="D24" s="668">
        <f>IF(Part9!$E$28="","",Part9!$E$28)</f>
      </c>
      <c r="E24" s="670"/>
      <c r="F24" s="668">
        <f>IF(Part9!$E$27="","",Part9!$E$27)</f>
      </c>
      <c r="G24" s="669"/>
      <c r="H24" s="669"/>
      <c r="I24" s="669"/>
      <c r="J24" s="669"/>
      <c r="K24" s="669"/>
      <c r="L24" s="669"/>
      <c r="M24" s="669"/>
      <c r="N24" s="669"/>
      <c r="O24" s="669"/>
      <c r="P24" s="669"/>
      <c r="Q24" s="669"/>
      <c r="R24" s="669"/>
      <c r="S24" s="669"/>
      <c r="T24" s="670"/>
    </row>
    <row r="25" spans="2:20" ht="12.75">
      <c r="B25" s="115" t="s">
        <v>16</v>
      </c>
      <c r="C25" s="116" t="s">
        <v>127</v>
      </c>
      <c r="D25" s="668">
        <f>IF(Part10!$E$28="","",Part10!$E$28)</f>
      </c>
      <c r="E25" s="670"/>
      <c r="F25" s="668">
        <f>IF(Part10!$E$27="","",Part10!$E$27)</f>
      </c>
      <c r="G25" s="669"/>
      <c r="H25" s="669"/>
      <c r="I25" s="669"/>
      <c r="J25" s="669"/>
      <c r="K25" s="669"/>
      <c r="L25" s="669"/>
      <c r="M25" s="669"/>
      <c r="N25" s="669"/>
      <c r="O25" s="669"/>
      <c r="P25" s="669"/>
      <c r="Q25" s="669"/>
      <c r="R25" s="669"/>
      <c r="S25" s="669"/>
      <c r="T25" s="670"/>
    </row>
    <row r="26" spans="13:16" ht="13.5">
      <c r="M26" s="112"/>
      <c r="N26" s="59"/>
      <c r="O26" s="113"/>
      <c r="P26" s="114"/>
    </row>
    <row r="27" spans="13:16" ht="13.5">
      <c r="M27" s="112"/>
      <c r="N27" s="59"/>
      <c r="O27" s="113"/>
      <c r="P27" s="114"/>
    </row>
    <row r="28" spans="13:16" ht="13.5">
      <c r="M28" s="112"/>
      <c r="N28" s="59"/>
      <c r="O28" s="113"/>
      <c r="P28" s="114"/>
    </row>
    <row r="29" spans="9:16" ht="13.5">
      <c r="I29" s="117"/>
      <c r="J29" s="117"/>
      <c r="M29" s="112"/>
      <c r="N29" s="59"/>
      <c r="O29" s="113"/>
      <c r="P29" s="114"/>
    </row>
    <row r="30" spans="2:20" ht="13.5">
      <c r="B30" s="691" t="s">
        <v>277</v>
      </c>
      <c r="C30" s="691"/>
      <c r="D30" s="691"/>
      <c r="E30" s="691"/>
      <c r="F30" s="691"/>
      <c r="G30" s="691"/>
      <c r="H30" s="691"/>
      <c r="I30" s="691"/>
      <c r="J30" s="691"/>
      <c r="K30" s="691"/>
      <c r="L30" s="691"/>
      <c r="M30" s="691"/>
      <c r="N30" s="691"/>
      <c r="O30" s="691"/>
      <c r="P30" s="691"/>
      <c r="Q30" s="691"/>
      <c r="R30" s="691"/>
      <c r="S30" s="691"/>
      <c r="T30" s="691"/>
    </row>
    <row r="31" spans="4:16" ht="12.75">
      <c r="D31" s="46"/>
      <c r="E31" s="46"/>
      <c r="F31" s="48"/>
      <c r="G31" s="47"/>
      <c r="H31" s="47"/>
      <c r="I31" s="49"/>
      <c r="J31" s="49"/>
      <c r="P31" s="117"/>
    </row>
    <row r="32" spans="2:20" ht="12.75" customHeight="1" thickBot="1">
      <c r="B32" s="117"/>
      <c r="C32" s="118"/>
      <c r="D32" s="682" t="s">
        <v>36</v>
      </c>
      <c r="E32" s="683"/>
      <c r="F32" s="683"/>
      <c r="G32" s="683"/>
      <c r="H32" s="683"/>
      <c r="I32" s="683"/>
      <c r="J32" s="684"/>
      <c r="K32" s="679" t="s">
        <v>254</v>
      </c>
      <c r="L32" s="679" t="s">
        <v>255</v>
      </c>
      <c r="M32" s="679" t="str">
        <f>'Part1-Coor'!K96</f>
        <v>Prestations de service (et droits de PI) (€)</v>
      </c>
      <c r="N32" s="679" t="s">
        <v>293</v>
      </c>
      <c r="O32" s="679" t="s">
        <v>256</v>
      </c>
      <c r="P32" s="679" t="s">
        <v>275</v>
      </c>
      <c r="Q32" s="679" t="s">
        <v>320</v>
      </c>
      <c r="R32" s="679" t="s">
        <v>321</v>
      </c>
      <c r="S32" s="679" t="s">
        <v>5</v>
      </c>
      <c r="T32" s="692" t="s">
        <v>322</v>
      </c>
    </row>
    <row r="33" spans="2:20" ht="35.25" customHeight="1" thickBot="1">
      <c r="B33" s="117"/>
      <c r="C33" s="118"/>
      <c r="D33" s="685" t="s">
        <v>257</v>
      </c>
      <c r="E33" s="686"/>
      <c r="F33" s="690" t="s">
        <v>258</v>
      </c>
      <c r="G33" s="686"/>
      <c r="H33" s="690" t="s">
        <v>259</v>
      </c>
      <c r="I33" s="695"/>
      <c r="J33" s="690" t="s">
        <v>297</v>
      </c>
      <c r="K33" s="680"/>
      <c r="L33" s="680"/>
      <c r="M33" s="680"/>
      <c r="N33" s="680"/>
      <c r="O33" s="680"/>
      <c r="P33" s="680"/>
      <c r="Q33" s="680"/>
      <c r="R33" s="680"/>
      <c r="S33" s="680"/>
      <c r="T33" s="693"/>
    </row>
    <row r="34" spans="2:20" ht="24">
      <c r="B34" s="117"/>
      <c r="C34" s="118"/>
      <c r="D34" s="459" t="s">
        <v>43</v>
      </c>
      <c r="E34" s="460" t="s">
        <v>260</v>
      </c>
      <c r="F34" s="461" t="s">
        <v>43</v>
      </c>
      <c r="G34" s="460" t="s">
        <v>260</v>
      </c>
      <c r="H34" s="461" t="s">
        <v>43</v>
      </c>
      <c r="I34" s="460" t="s">
        <v>260</v>
      </c>
      <c r="J34" s="681"/>
      <c r="K34" s="681"/>
      <c r="L34" s="681"/>
      <c r="M34" s="681"/>
      <c r="N34" s="681"/>
      <c r="O34" s="681"/>
      <c r="P34" s="681"/>
      <c r="Q34" s="681"/>
      <c r="R34" s="681"/>
      <c r="S34" s="681"/>
      <c r="T34" s="694"/>
    </row>
    <row r="35" spans="2:20" s="469" customFormat="1" ht="12.75" hidden="1">
      <c r="B35" s="150"/>
      <c r="C35" s="151"/>
      <c r="D35" s="462">
        <v>100</v>
      </c>
      <c r="E35" s="463"/>
      <c r="F35" s="462">
        <v>50</v>
      </c>
      <c r="G35" s="463"/>
      <c r="H35" s="462">
        <v>100</v>
      </c>
      <c r="I35" s="463"/>
      <c r="J35" s="463"/>
      <c r="K35" s="462">
        <v>50</v>
      </c>
      <c r="L35" s="462">
        <v>50</v>
      </c>
      <c r="M35" s="462">
        <v>100</v>
      </c>
      <c r="N35" s="462">
        <v>50</v>
      </c>
      <c r="O35" s="270">
        <f>D35+F35+H35+K35+L35+M35+N35</f>
        <v>500</v>
      </c>
      <c r="P35" s="464" t="s">
        <v>238</v>
      </c>
      <c r="Q35" s="465" t="s">
        <v>157</v>
      </c>
      <c r="R35" s="466" t="s">
        <v>239</v>
      </c>
      <c r="S35" s="467" t="s">
        <v>241</v>
      </c>
      <c r="T35" s="468" t="s">
        <v>240</v>
      </c>
    </row>
    <row r="36" spans="2:20" s="469" customFormat="1" ht="12" hidden="1">
      <c r="B36" s="150"/>
      <c r="C36" s="151"/>
      <c r="D36" s="152"/>
      <c r="E36" s="153"/>
      <c r="F36" s="119"/>
      <c r="G36" s="153"/>
      <c r="H36" s="119"/>
      <c r="I36" s="153"/>
      <c r="J36" s="153"/>
      <c r="K36" s="119"/>
      <c r="L36" s="154"/>
      <c r="M36" s="154"/>
      <c r="N36" s="154"/>
      <c r="O36" s="155"/>
      <c r="P36" s="464" t="s">
        <v>237</v>
      </c>
      <c r="Q36" s="465"/>
      <c r="R36" s="466"/>
      <c r="S36" s="467"/>
      <c r="T36" s="468"/>
    </row>
    <row r="37" spans="2:20" ht="12.75">
      <c r="B37" s="115" t="s">
        <v>117</v>
      </c>
      <c r="C37" s="115" t="str">
        <f aca="true" t="shared" si="0" ref="C37:C46">C16</f>
        <v>Part1-Coor</v>
      </c>
      <c r="D37" s="533">
        <f>'Part1-Coor'!B$99</f>
        <v>0</v>
      </c>
      <c r="E37" s="533">
        <f>'Part1-Coor'!C$99</f>
        <v>0</v>
      </c>
      <c r="F37" s="533">
        <f>'Part1-Coor'!D$99</f>
        <v>0</v>
      </c>
      <c r="G37" s="533">
        <f>'Part1-Coor'!E$99</f>
        <v>0</v>
      </c>
      <c r="H37" s="533">
        <f>'Part1-Coor'!F$99</f>
        <v>0</v>
      </c>
      <c r="I37" s="533">
        <f>'Part1-Coor'!G$99</f>
        <v>0</v>
      </c>
      <c r="J37" s="533">
        <f>'Part1-Coor'!H$99</f>
        <v>0</v>
      </c>
      <c r="K37" s="533">
        <f>'Part1-Coor'!I$99</f>
        <v>0</v>
      </c>
      <c r="L37" s="533">
        <f>'Part1-Coor'!J$99</f>
        <v>0</v>
      </c>
      <c r="M37" s="533">
        <f>'Part1-Coor'!K$99</f>
        <v>0</v>
      </c>
      <c r="N37" s="533">
        <f>'Part1-Coor'!L$99</f>
        <v>0</v>
      </c>
      <c r="O37" s="533">
        <f>D37+F37+H37+J37+K37+L37+M37+N37</f>
        <v>0</v>
      </c>
      <c r="P37" s="533">
        <f>IF('Part1-Coor'!$I$29="Coût marginal",'Part1-Coor'!J104+'Part1-Coor'!$J$106,IF('Part1-Coor'!$I$29="Coût complet",'Part1-Coor'!J122+'Part1-Coor'!J124,""))</f>
      </c>
      <c r="Q37" s="574">
        <f>'Fiche Identité'!D34</f>
        <v>0</v>
      </c>
      <c r="R37" s="575">
        <f>IF('Part1-Coor'!$N$29=1,"0",IF('Part1-Coor'!$I$29="Coût Marginal",'Part1-Coor'!E106,'Part1-Coor'!$E$124))</f>
        <v>0</v>
      </c>
      <c r="S37" s="534">
        <f>IF('Part1-Coor'!$N$29=1,"0",IF('Part1-Coor'!$I$29="Coût Marginal",'Part1-Coor'!$E$104,'Part1-Coor'!$E$122))</f>
        <v>0</v>
      </c>
      <c r="T37" s="576">
        <f>'Fiche Identité'!E34</f>
        <v>0</v>
      </c>
    </row>
    <row r="38" spans="2:20" ht="12.75">
      <c r="B38" s="115" t="s">
        <v>7</v>
      </c>
      <c r="C38" s="115" t="str">
        <f t="shared" si="0"/>
        <v>Part2</v>
      </c>
      <c r="D38" s="533">
        <f>Part2!B$99</f>
        <v>0</v>
      </c>
      <c r="E38" s="533">
        <f>Part2!C$99</f>
        <v>0</v>
      </c>
      <c r="F38" s="533">
        <f>Part2!D$99</f>
        <v>0</v>
      </c>
      <c r="G38" s="533">
        <f>Part2!E$99</f>
        <v>0</v>
      </c>
      <c r="H38" s="533">
        <f>Part2!F$99</f>
        <v>0</v>
      </c>
      <c r="I38" s="533">
        <f>Part2!G$99</f>
        <v>0</v>
      </c>
      <c r="J38" s="533">
        <f>Part2!H$99</f>
        <v>0</v>
      </c>
      <c r="K38" s="533">
        <f>Part2!I$99</f>
        <v>0</v>
      </c>
      <c r="L38" s="533">
        <f>Part2!J$99</f>
        <v>0</v>
      </c>
      <c r="M38" s="533">
        <f>Part2!K$99</f>
        <v>0</v>
      </c>
      <c r="N38" s="533">
        <f>Part2!L$99</f>
        <v>0</v>
      </c>
      <c r="O38" s="533">
        <f>Part2!M$99</f>
        <v>0</v>
      </c>
      <c r="P38" s="533">
        <f>IF(Part2!$L$29="Coût marginal",Part2!$G$106,IF(Part2!$L$29="Coût complet",Part2!$F$123,""))</f>
      </c>
      <c r="Q38" s="574">
        <f>'Fiche Identité'!D35</f>
        <v>0</v>
      </c>
      <c r="R38" s="575">
        <f>IF(Part2!$N$29=1,"0",IF(Part2!$I$29="Coût Marginal",Part2!$E$106,Part2!$E$124))</f>
        <v>0</v>
      </c>
      <c r="S38" s="534">
        <f>IF(Part2!$N$29=1,"0",IF(Part2!$I$29="Coût Marginal",Part2!$E$104,Part2!$E$122))</f>
        <v>0</v>
      </c>
      <c r="T38" s="576">
        <f>'Fiche Identité'!E35</f>
        <v>0</v>
      </c>
    </row>
    <row r="39" spans="2:20" ht="12.75">
      <c r="B39" s="115" t="s">
        <v>8</v>
      </c>
      <c r="C39" s="115" t="str">
        <f t="shared" si="0"/>
        <v>Part3</v>
      </c>
      <c r="D39" s="533">
        <f>Part3!B$99</f>
        <v>0</v>
      </c>
      <c r="E39" s="533">
        <f>Part3!C$99</f>
        <v>0</v>
      </c>
      <c r="F39" s="533">
        <f>Part3!D$99</f>
        <v>0</v>
      </c>
      <c r="G39" s="533">
        <f>Part3!E$99</f>
        <v>0</v>
      </c>
      <c r="H39" s="533">
        <f>Part3!F$99</f>
        <v>0</v>
      </c>
      <c r="I39" s="533">
        <f>Part3!G$99</f>
        <v>0</v>
      </c>
      <c r="J39" s="533">
        <f>Part3!H$99</f>
        <v>0</v>
      </c>
      <c r="K39" s="533">
        <f>Part3!I$99</f>
        <v>0</v>
      </c>
      <c r="L39" s="533">
        <f>Part3!J$99</f>
        <v>0</v>
      </c>
      <c r="M39" s="533">
        <f>Part3!K$99</f>
        <v>0</v>
      </c>
      <c r="N39" s="533">
        <f>Part3!L$99</f>
        <v>0</v>
      </c>
      <c r="O39" s="533">
        <f>Part3!M$99</f>
        <v>0</v>
      </c>
      <c r="P39" s="533">
        <f>IF(Part3!$L$29="Coût marginal",Part3!$G$106,IF(Part3!$L$29="Coût complet",Part3!$F$123,""))</f>
      </c>
      <c r="Q39" s="574">
        <f>'Fiche Identité'!D36</f>
        <v>0</v>
      </c>
      <c r="R39" s="575">
        <f>IF(Part3!$N$29=1,"0",IF(Part3!$I$29="Coût Marginal",Part3!$E$106,Part3!$E$124))</f>
        <v>0</v>
      </c>
      <c r="S39" s="534">
        <f>IF(Part3!$N$29=1,"0",IF(Part3!$I$29="Coût Marginal",Part3!$E$104,Part3!$E$122))</f>
        <v>0</v>
      </c>
      <c r="T39" s="576">
        <f>'Fiche Identité'!E36</f>
        <v>0</v>
      </c>
    </row>
    <row r="40" spans="2:20" ht="12.75">
      <c r="B40" s="115" t="s">
        <v>9</v>
      </c>
      <c r="C40" s="115" t="str">
        <f t="shared" si="0"/>
        <v>Part4</v>
      </c>
      <c r="D40" s="533">
        <f>Part4!B$99</f>
        <v>0</v>
      </c>
      <c r="E40" s="533">
        <f>Part4!C$99</f>
        <v>0</v>
      </c>
      <c r="F40" s="533">
        <f>Part4!D$99</f>
        <v>0</v>
      </c>
      <c r="G40" s="533">
        <f>Part4!E$99</f>
        <v>0</v>
      </c>
      <c r="H40" s="533">
        <f>Part4!F$99</f>
        <v>0</v>
      </c>
      <c r="I40" s="533">
        <f>Part4!G$99</f>
        <v>0</v>
      </c>
      <c r="J40" s="533">
        <f>Part4!H$99</f>
        <v>0</v>
      </c>
      <c r="K40" s="533">
        <f>Part4!I$99</f>
        <v>0</v>
      </c>
      <c r="L40" s="533">
        <f>Part4!J$99</f>
        <v>0</v>
      </c>
      <c r="M40" s="533">
        <f>Part4!K$99</f>
        <v>0</v>
      </c>
      <c r="N40" s="533">
        <f>Part4!L$99</f>
        <v>0</v>
      </c>
      <c r="O40" s="533">
        <f>Part4!M$99</f>
        <v>0</v>
      </c>
      <c r="P40" s="533">
        <f>IF(Part4!$L$29="Coût marginal",Part4!$G$106,IF(Part4!$L$29="Coût complet",Part4!$F$123,""))</f>
      </c>
      <c r="Q40" s="574">
        <f>'Fiche Identité'!D37</f>
        <v>0</v>
      </c>
      <c r="R40" s="575">
        <f>IF(Part4!$N$29=1,"0",IF(Part4!$I$29="Coût Marginal",Part4!$E$106,Part4!$E$124))</f>
        <v>0</v>
      </c>
      <c r="S40" s="534">
        <f>IF(Part4!$N$29=1,"0",IF(Part4!$I$29="Coût Marginal",Part4!$E$104,Part4!$E$122))</f>
        <v>0</v>
      </c>
      <c r="T40" s="576">
        <f>'Fiche Identité'!E37</f>
        <v>0</v>
      </c>
    </row>
    <row r="41" spans="2:20" ht="12.75">
      <c r="B41" s="115" t="s">
        <v>10</v>
      </c>
      <c r="C41" s="115" t="str">
        <f t="shared" si="0"/>
        <v>Part5</v>
      </c>
      <c r="D41" s="533">
        <f>Part5!B$99</f>
        <v>0</v>
      </c>
      <c r="E41" s="533">
        <f>Part5!C$99</f>
        <v>0</v>
      </c>
      <c r="F41" s="533">
        <f>Part5!D$99</f>
        <v>0</v>
      </c>
      <c r="G41" s="533">
        <f>Part5!E$99</f>
        <v>0</v>
      </c>
      <c r="H41" s="533">
        <f>Part5!F$99</f>
        <v>0</v>
      </c>
      <c r="I41" s="533">
        <f>Part5!G$99</f>
        <v>0</v>
      </c>
      <c r="J41" s="533">
        <f>Part5!H$99</f>
        <v>0</v>
      </c>
      <c r="K41" s="533">
        <f>Part5!I$99</f>
        <v>0</v>
      </c>
      <c r="L41" s="533">
        <f>Part5!J$99</f>
        <v>0</v>
      </c>
      <c r="M41" s="533">
        <f>Part5!K$99</f>
        <v>0</v>
      </c>
      <c r="N41" s="533">
        <f>Part5!L$99</f>
        <v>0</v>
      </c>
      <c r="O41" s="533">
        <f>Part5!M$99</f>
        <v>0</v>
      </c>
      <c r="P41" s="533">
        <f>IF(Part5!$L$29="Coût marginal",Part5!$G$106,IF(Part5!$L$29="Coût complet",Part5!$F$123,""))</f>
      </c>
      <c r="Q41" s="574">
        <f>'Fiche Identité'!D38</f>
        <v>0</v>
      </c>
      <c r="R41" s="575">
        <f>IF(Part5!$N$29=1,"0",IF(Part5!$I$29="Coût Marginal",Part5!$E$106,Part5!$E$124))</f>
        <v>0</v>
      </c>
      <c r="S41" s="534">
        <f>IF(Part5!$N$29=1,"0",IF(Part5!$I$29="Coût Marginal",Part5!$E$104,Part5!$E$122))</f>
        <v>0</v>
      </c>
      <c r="T41" s="576">
        <f>'Fiche Identité'!E38</f>
        <v>0</v>
      </c>
    </row>
    <row r="42" spans="2:20" ht="12.75">
      <c r="B42" s="115" t="s">
        <v>11</v>
      </c>
      <c r="C42" s="115" t="str">
        <f t="shared" si="0"/>
        <v>Part6</v>
      </c>
      <c r="D42" s="533">
        <f>Part6!B$99</f>
        <v>0</v>
      </c>
      <c r="E42" s="533">
        <f>Part6!C$99</f>
        <v>0</v>
      </c>
      <c r="F42" s="533">
        <f>Part6!D$99</f>
        <v>0</v>
      </c>
      <c r="G42" s="533">
        <f>Part6!E$99</f>
        <v>0</v>
      </c>
      <c r="H42" s="533">
        <f>Part6!F$99</f>
        <v>0</v>
      </c>
      <c r="I42" s="533">
        <f>Part6!G$99</f>
        <v>0</v>
      </c>
      <c r="J42" s="533">
        <f>Part6!H$99</f>
        <v>0</v>
      </c>
      <c r="K42" s="533">
        <f>Part6!I$99</f>
        <v>0</v>
      </c>
      <c r="L42" s="533">
        <f>Part6!J$99</f>
        <v>0</v>
      </c>
      <c r="M42" s="533">
        <f>Part6!K$99</f>
        <v>0</v>
      </c>
      <c r="N42" s="533">
        <f>Part6!L$99</f>
        <v>0</v>
      </c>
      <c r="O42" s="533">
        <f>Part6!M$99</f>
        <v>0</v>
      </c>
      <c r="P42" s="533">
        <f>IF(Part6!$L$29="Coût marginal",Part6!$G$106,IF(Part6!$L$29="Coût complet",Part6!$F$123,""))</f>
      </c>
      <c r="Q42" s="574">
        <f>'Fiche Identité'!D39</f>
        <v>0</v>
      </c>
      <c r="R42" s="575">
        <f>IF(Part6!$N$29=1,"0",IF(Part6!$I$29="Coût Marginal",Part6!$E$106,Part6!$E$124))</f>
        <v>0</v>
      </c>
      <c r="S42" s="534">
        <f>IF(Part6!$N$29=1,"0",IF(Part6!$I$29="Coût Marginal",Part6!$E$104,Part6!$E$122))</f>
        <v>0</v>
      </c>
      <c r="T42" s="576">
        <f>'Fiche Identité'!E39</f>
        <v>0</v>
      </c>
    </row>
    <row r="43" spans="2:20" ht="12.75">
      <c r="B43" s="115" t="s">
        <v>12</v>
      </c>
      <c r="C43" s="115" t="str">
        <f t="shared" si="0"/>
        <v>Part7</v>
      </c>
      <c r="D43" s="533">
        <f>Part7!B$99</f>
        <v>0</v>
      </c>
      <c r="E43" s="533">
        <f>Part7!C$99</f>
        <v>0</v>
      </c>
      <c r="F43" s="533">
        <f>Part7!D$99</f>
        <v>0</v>
      </c>
      <c r="G43" s="533">
        <f>Part7!E$99</f>
        <v>0</v>
      </c>
      <c r="H43" s="533">
        <f>Part7!F$99</f>
        <v>0</v>
      </c>
      <c r="I43" s="533">
        <f>Part7!G$99</f>
        <v>0</v>
      </c>
      <c r="J43" s="533">
        <f>Part7!H$99</f>
        <v>0</v>
      </c>
      <c r="K43" s="533">
        <f>Part7!I$99</f>
        <v>0</v>
      </c>
      <c r="L43" s="533">
        <f>Part7!J$99</f>
        <v>0</v>
      </c>
      <c r="M43" s="533">
        <f>Part7!K$99</f>
        <v>0</v>
      </c>
      <c r="N43" s="533">
        <f>Part7!L$99</f>
        <v>0</v>
      </c>
      <c r="O43" s="533">
        <f>Part7!M$99</f>
        <v>0</v>
      </c>
      <c r="P43" s="533">
        <f>IF(Part7!$L$29="Coût marginal",Part7!$G$106,IF(Part7!$L$29="Coût complet",Part7!$F$123,""))</f>
      </c>
      <c r="Q43" s="574">
        <f>'Fiche Identité'!D40</f>
        <v>0</v>
      </c>
      <c r="R43" s="575">
        <f>IF(Part7!$N$29=1,"0",IF(Part7!$I$29="Coût Marginal",Part7!$E$106,Part7!$E$124))</f>
        <v>0</v>
      </c>
      <c r="S43" s="534">
        <f>IF(Part7!$N$29=1,"0",IF(Part7!$I$29="Coût Marginal",Part7!$E$104,Part7!$E$122))</f>
        <v>0</v>
      </c>
      <c r="T43" s="576">
        <f>'Fiche Identité'!E40</f>
        <v>0</v>
      </c>
    </row>
    <row r="44" spans="2:20" ht="12.75">
      <c r="B44" s="115" t="s">
        <v>13</v>
      </c>
      <c r="C44" s="115" t="str">
        <f t="shared" si="0"/>
        <v>Part8</v>
      </c>
      <c r="D44" s="533">
        <f>Part8!B$99</f>
        <v>0</v>
      </c>
      <c r="E44" s="533">
        <f>Part8!C$99</f>
        <v>0</v>
      </c>
      <c r="F44" s="533">
        <f>Part8!D$99</f>
        <v>0</v>
      </c>
      <c r="G44" s="533">
        <f>Part8!E$99</f>
        <v>0</v>
      </c>
      <c r="H44" s="533">
        <f>Part8!F$99</f>
        <v>0</v>
      </c>
      <c r="I44" s="533">
        <f>Part8!G$99</f>
        <v>0</v>
      </c>
      <c r="J44" s="533">
        <f>Part8!H$99</f>
        <v>0</v>
      </c>
      <c r="K44" s="533">
        <f>Part8!I$99</f>
        <v>0</v>
      </c>
      <c r="L44" s="533">
        <f>Part8!J$99</f>
        <v>0</v>
      </c>
      <c r="M44" s="533">
        <f>Part8!K$99</f>
        <v>0</v>
      </c>
      <c r="N44" s="533">
        <f>Part8!L$99</f>
        <v>0</v>
      </c>
      <c r="O44" s="533">
        <f>Part8!M$99</f>
        <v>0</v>
      </c>
      <c r="P44" s="533">
        <f>IF(Part8!$L$29="Coût marginal",Part8!$G$106,IF(Part8!$L$29="Coût complet",Part8!$F$123,""))</f>
      </c>
      <c r="Q44" s="574">
        <f>'Fiche Identité'!D41</f>
        <v>0</v>
      </c>
      <c r="R44" s="575">
        <f>IF(Part8!$N$29=1,"0",IF(Part8!$I$29="Coût Marginal",Part8!$E$106,Part8!$E$124))</f>
        <v>0</v>
      </c>
      <c r="S44" s="534">
        <f>IF(Part8!$N$29=1,"0",IF(Part8!$I$29="Coût Marginal",Part8!$E$104,Part8!$E$122))</f>
        <v>0</v>
      </c>
      <c r="T44" s="576">
        <f>'Fiche Identité'!E41</f>
        <v>0</v>
      </c>
    </row>
    <row r="45" spans="2:20" ht="12.75">
      <c r="B45" s="115" t="s">
        <v>14</v>
      </c>
      <c r="C45" s="115" t="str">
        <f t="shared" si="0"/>
        <v>Part9</v>
      </c>
      <c r="D45" s="533">
        <f>Part9!B$99</f>
        <v>0</v>
      </c>
      <c r="E45" s="533">
        <f>Part9!C$99</f>
        <v>0</v>
      </c>
      <c r="F45" s="533">
        <f>Part9!D$99</f>
        <v>0</v>
      </c>
      <c r="G45" s="533">
        <f>Part9!E$99</f>
        <v>0</v>
      </c>
      <c r="H45" s="533">
        <f>Part9!F$99</f>
        <v>0</v>
      </c>
      <c r="I45" s="533">
        <f>Part9!G$99</f>
        <v>0</v>
      </c>
      <c r="J45" s="533">
        <f>Part9!H$99</f>
        <v>0</v>
      </c>
      <c r="K45" s="533">
        <f>Part9!I$99</f>
        <v>0</v>
      </c>
      <c r="L45" s="533">
        <f>Part9!J$99</f>
        <v>0</v>
      </c>
      <c r="M45" s="533">
        <f>Part9!K$99</f>
        <v>0</v>
      </c>
      <c r="N45" s="533">
        <f>Part9!L$99</f>
        <v>0</v>
      </c>
      <c r="O45" s="533">
        <f>Part9!M$99</f>
        <v>0</v>
      </c>
      <c r="P45" s="533">
        <f>IF(Part9!$L$29="Coût marginal",Part9!$G$106,IF(Part9!$L$29="Coût complet",Part9!$F$123,""))</f>
      </c>
      <c r="Q45" s="574">
        <f>'Fiche Identité'!D42</f>
        <v>0</v>
      </c>
      <c r="R45" s="575">
        <f>IF(Part9!$N$29=1,"0",IF(Part9!$I$29="Coût Marginal",Part9!$E$106,Part9!$E$124))</f>
        <v>0</v>
      </c>
      <c r="S45" s="534">
        <f>IF(Part9!$N$29=1,"0",IF(Part9!$I$29="Coût Marginal",Part9!$E$104,Part9!$E$122))</f>
        <v>0</v>
      </c>
      <c r="T45" s="576">
        <f>'Fiche Identité'!E42</f>
        <v>0</v>
      </c>
    </row>
    <row r="46" spans="2:20" ht="13.5" thickBot="1">
      <c r="B46" s="223" t="s">
        <v>16</v>
      </c>
      <c r="C46" s="223" t="str">
        <f t="shared" si="0"/>
        <v>Part10</v>
      </c>
      <c r="D46" s="533">
        <f>Part10!B$99</f>
        <v>0</v>
      </c>
      <c r="E46" s="533">
        <f>Part10!C$99</f>
        <v>0</v>
      </c>
      <c r="F46" s="533">
        <f>Part10!D$99</f>
        <v>0</v>
      </c>
      <c r="G46" s="533">
        <f>Part10!E$99</f>
        <v>0</v>
      </c>
      <c r="H46" s="533">
        <f>Part10!F$99</f>
        <v>0</v>
      </c>
      <c r="I46" s="533">
        <f>Part10!G$99</f>
        <v>0</v>
      </c>
      <c r="J46" s="533">
        <f>Part10!H$99</f>
        <v>0</v>
      </c>
      <c r="K46" s="533">
        <f>Part10!I$99</f>
        <v>0</v>
      </c>
      <c r="L46" s="533">
        <f>Part10!J$99</f>
        <v>0</v>
      </c>
      <c r="M46" s="533">
        <f>Part10!K$99</f>
        <v>0</v>
      </c>
      <c r="N46" s="533">
        <f>Part10!L$99</f>
        <v>0</v>
      </c>
      <c r="O46" s="533">
        <f>Part10!M$99</f>
        <v>0</v>
      </c>
      <c r="P46" s="533">
        <f>IF(Part10!$L$29="Coût marginal",Part10!$G$106,IF(Part10!$L$29="Coût complet",Part10!$F$123,""))</f>
      </c>
      <c r="Q46" s="574">
        <f>'Fiche Identité'!D43</f>
        <v>0</v>
      </c>
      <c r="R46" s="575">
        <f>IF(Part10!$N$29=1,"0",IF(Part10!$I$29="Coût Marginal",Part10!$E$106,Part10!$E$124))</f>
        <v>0</v>
      </c>
      <c r="S46" s="534">
        <f>IF(Part10!$N$29=1,"0",IF(Part10!$I$29="Coût Marginal",Part10!$E$104,Part10!$E$122))</f>
        <v>0</v>
      </c>
      <c r="T46" s="576">
        <f>'Fiche Identité'!E43</f>
        <v>0</v>
      </c>
    </row>
    <row r="47" spans="2:20" ht="13.5" thickBot="1">
      <c r="B47" s="224" t="s">
        <v>54</v>
      </c>
      <c r="C47" s="224"/>
      <c r="D47" s="577">
        <f>SUM(D37:D46)</f>
        <v>0</v>
      </c>
      <c r="E47" s="535"/>
      <c r="F47" s="577">
        <f>SUM(F37:F46)</f>
        <v>0</v>
      </c>
      <c r="G47" s="535"/>
      <c r="H47" s="577">
        <f>SUM(H37:H46)</f>
        <v>0</v>
      </c>
      <c r="I47" s="536"/>
      <c r="J47" s="577">
        <f>SUM(J37:J46)</f>
        <v>0</v>
      </c>
      <c r="K47" s="577">
        <f aca="true" t="shared" si="1" ref="K47:R47">SUM(K37:K46)</f>
        <v>0</v>
      </c>
      <c r="L47" s="577">
        <f t="shared" si="1"/>
        <v>0</v>
      </c>
      <c r="M47" s="577">
        <f t="shared" si="1"/>
        <v>0</v>
      </c>
      <c r="N47" s="577">
        <f t="shared" si="1"/>
        <v>0</v>
      </c>
      <c r="O47" s="577">
        <f t="shared" si="1"/>
        <v>0</v>
      </c>
      <c r="P47" s="577">
        <f t="shared" si="1"/>
        <v>0</v>
      </c>
      <c r="Q47" s="578">
        <f t="shared" si="1"/>
        <v>0</v>
      </c>
      <c r="R47" s="577">
        <f t="shared" si="1"/>
        <v>0</v>
      </c>
      <c r="S47" s="537">
        <f>IF(T47&gt;0,T47/(O47+P47),0)</f>
        <v>0</v>
      </c>
      <c r="T47" s="579">
        <f>SUM(T37:T46)</f>
        <v>0</v>
      </c>
    </row>
    <row r="48" spans="9:10" ht="12.75">
      <c r="I48" s="117"/>
      <c r="J48" s="117"/>
    </row>
    <row r="49" spans="17:20" ht="12.75">
      <c r="Q49" s="165"/>
      <c r="R49" s="165"/>
      <c r="S49" s="165"/>
      <c r="T49" s="165"/>
    </row>
    <row r="99" spans="2:12" ht="12.75">
      <c r="B99" s="111">
        <v>20000</v>
      </c>
      <c r="D99" s="111">
        <v>500</v>
      </c>
      <c r="F99" s="111">
        <v>400</v>
      </c>
      <c r="H99" s="111">
        <v>10000</v>
      </c>
      <c r="I99" s="111">
        <v>200</v>
      </c>
      <c r="J99" s="111">
        <v>900</v>
      </c>
      <c r="K99" s="111">
        <v>500</v>
      </c>
      <c r="L99" s="111">
        <v>500</v>
      </c>
    </row>
    <row r="122" ht="12.75">
      <c r="E122" s="664">
        <v>0.45</v>
      </c>
    </row>
  </sheetData>
  <sheetProtection selectLockedCells="1"/>
  <mergeCells count="42">
    <mergeCell ref="F23:T23"/>
    <mergeCell ref="O32:O34"/>
    <mergeCell ref="H33:I33"/>
    <mergeCell ref="N32:N34"/>
    <mergeCell ref="K32:K34"/>
    <mergeCell ref="F25:T25"/>
    <mergeCell ref="G1:T1"/>
    <mergeCell ref="J33:J34"/>
    <mergeCell ref="F33:G33"/>
    <mergeCell ref="B13:T13"/>
    <mergeCell ref="Q32:Q34"/>
    <mergeCell ref="R32:R34"/>
    <mergeCell ref="P32:P34"/>
    <mergeCell ref="T32:T34"/>
    <mergeCell ref="B30:T30"/>
    <mergeCell ref="F24:T24"/>
    <mergeCell ref="D23:E23"/>
    <mergeCell ref="S32:S34"/>
    <mergeCell ref="D32:J32"/>
    <mergeCell ref="D24:E24"/>
    <mergeCell ref="D33:E33"/>
    <mergeCell ref="D21:E21"/>
    <mergeCell ref="D22:E22"/>
    <mergeCell ref="D25:E25"/>
    <mergeCell ref="M32:M34"/>
    <mergeCell ref="L32:L34"/>
    <mergeCell ref="F17:T17"/>
    <mergeCell ref="F21:T21"/>
    <mergeCell ref="D18:E18"/>
    <mergeCell ref="D19:E19"/>
    <mergeCell ref="D17:E17"/>
    <mergeCell ref="D20:E20"/>
    <mergeCell ref="F15:T15"/>
    <mergeCell ref="F19:T19"/>
    <mergeCell ref="F18:T18"/>
    <mergeCell ref="D15:E15"/>
    <mergeCell ref="F22:T22"/>
    <mergeCell ref="B1:F1"/>
    <mergeCell ref="E6:F6"/>
    <mergeCell ref="F16:T16"/>
    <mergeCell ref="F20:T20"/>
    <mergeCell ref="D16:E16"/>
  </mergeCells>
  <printOptions horizontalCentered="1"/>
  <pageMargins left="0.18" right="0.18" top="0.3937007874015748" bottom="0.35433070866141736" header="0.1968503937007874" footer="0.15748031496062992"/>
  <pageSetup horizontalDpi="600" verticalDpi="600" orientation="landscape" paperSize="9" scale="65" r:id="rId2"/>
  <headerFooter alignWithMargins="0">
    <oddFooter>&amp;R&amp;A&amp;P/&amp;N</oddFooter>
  </headerFooter>
  <ignoredErrors>
    <ignoredError sqref="S47" formula="1"/>
  </ignoredErrors>
  <drawing r:id="rId1"/>
</worksheet>
</file>

<file path=xl/worksheets/sheet3.xml><?xml version="1.0" encoding="utf-8"?>
<worksheet xmlns="http://schemas.openxmlformats.org/spreadsheetml/2006/main" xmlns:r="http://schemas.openxmlformats.org/officeDocument/2006/relationships">
  <sheetPr codeName="Feuil1">
    <tabColor indexed="42"/>
    <pageSetUpPr fitToPage="1"/>
  </sheetPr>
  <dimension ref="A1:O122"/>
  <sheetViews>
    <sheetView showGridLines="0" zoomScalePageLayoutView="0" workbookViewId="0" topLeftCell="A1">
      <selection activeCell="K182" sqref="K182"/>
    </sheetView>
  </sheetViews>
  <sheetFormatPr defaultColWidth="22.28125" defaultRowHeight="12.75" zeroHeight="1"/>
  <cols>
    <col min="1" max="1" width="5.7109375" style="225" customWidth="1"/>
    <col min="2" max="7" width="18.7109375" style="225" customWidth="1"/>
    <col min="8" max="8" width="12.7109375" style="225" customWidth="1"/>
    <col min="9" max="9" width="21.00390625" style="109" hidden="1" customWidth="1"/>
    <col min="10" max="10" width="16.28125" style="109" hidden="1" customWidth="1"/>
    <col min="11" max="11" width="18.421875" style="226" hidden="1" customWidth="1"/>
    <col min="12" max="12" width="23.140625" style="226" hidden="1" customWidth="1"/>
    <col min="13" max="20" width="7.7109375" style="225" hidden="1" customWidth="1"/>
    <col min="21" max="22" width="0.13671875" style="225" hidden="1" customWidth="1"/>
    <col min="23" max="23" width="1.1484375" style="225" hidden="1" customWidth="1"/>
    <col min="24" max="36" width="0.13671875" style="225" hidden="1" customWidth="1"/>
    <col min="37" max="37" width="0.2890625" style="225" hidden="1" customWidth="1"/>
    <col min="38" max="122" width="0.13671875" style="225" hidden="1" customWidth="1"/>
    <col min="123" max="123" width="2.28125" style="225" hidden="1" customWidth="1"/>
    <col min="124" max="124" width="0.9921875" style="225" hidden="1" customWidth="1"/>
    <col min="125" max="138" width="4.7109375" style="225" hidden="1" customWidth="1"/>
    <col min="139" max="254" width="22.28125" style="225" hidden="1" customWidth="1"/>
    <col min="255" max="255" width="7.00390625" style="225" hidden="1" customWidth="1"/>
    <col min="256" max="16384" width="22.28125" style="225" customWidth="1"/>
  </cols>
  <sheetData>
    <row r="1" spans="9:12" s="6" customFormat="1" ht="6" customHeight="1">
      <c r="I1" s="15"/>
      <c r="J1" s="15"/>
      <c r="K1" s="1"/>
      <c r="L1" s="1"/>
    </row>
    <row r="2" spans="2:14" s="6" customFormat="1" ht="12" customHeight="1">
      <c r="B2" s="700"/>
      <c r="C2" s="696" t="s">
        <v>253</v>
      </c>
      <c r="D2" s="697"/>
      <c r="E2" s="697"/>
      <c r="F2" s="709" t="s">
        <v>58</v>
      </c>
      <c r="G2" s="710"/>
      <c r="H2" s="711"/>
      <c r="I2" s="17" t="s">
        <v>38</v>
      </c>
      <c r="J2" s="16" t="s">
        <v>39</v>
      </c>
      <c r="K2" s="21" t="s">
        <v>65</v>
      </c>
      <c r="L2" s="21" t="s">
        <v>66</v>
      </c>
      <c r="N2" s="256"/>
    </row>
    <row r="3" spans="2:14" s="6" customFormat="1" ht="12" customHeight="1">
      <c r="B3" s="701"/>
      <c r="C3" s="696"/>
      <c r="D3" s="697"/>
      <c r="E3" s="697"/>
      <c r="F3" s="227" t="s">
        <v>37</v>
      </c>
      <c r="G3" s="514" t="s">
        <v>307</v>
      </c>
      <c r="H3" s="515"/>
      <c r="I3" s="257"/>
      <c r="J3" s="15"/>
      <c r="K3" s="25" t="s">
        <v>20</v>
      </c>
      <c r="L3" s="25"/>
      <c r="M3" s="6" t="s">
        <v>34</v>
      </c>
      <c r="N3" s="172"/>
    </row>
    <row r="4" spans="2:13" s="6" customFormat="1" ht="12" customHeight="1">
      <c r="B4" s="701"/>
      <c r="C4" s="698"/>
      <c r="D4" s="699"/>
      <c r="E4" s="699"/>
      <c r="F4" s="712"/>
      <c r="G4" s="713"/>
      <c r="H4" s="714"/>
      <c r="I4" s="257"/>
      <c r="J4" s="15"/>
      <c r="K4" s="25" t="s">
        <v>19</v>
      </c>
      <c r="L4" s="25"/>
      <c r="M4" s="6" t="s">
        <v>40</v>
      </c>
    </row>
    <row r="5" spans="2:12" s="6" customFormat="1" ht="12" customHeight="1">
      <c r="B5" s="701"/>
      <c r="C5" s="698"/>
      <c r="D5" s="699"/>
      <c r="E5" s="699"/>
      <c r="F5" s="715" t="s">
        <v>63</v>
      </c>
      <c r="G5" s="716"/>
      <c r="H5" s="717"/>
      <c r="I5" s="257"/>
      <c r="J5" s="15"/>
      <c r="K5" s="25" t="s">
        <v>62</v>
      </c>
      <c r="L5" s="25"/>
    </row>
    <row r="6" spans="2:12" s="6" customFormat="1" ht="24" customHeight="1">
      <c r="B6" s="702"/>
      <c r="C6" s="738" t="s">
        <v>295</v>
      </c>
      <c r="D6" s="739"/>
      <c r="E6" s="739"/>
      <c r="F6" s="718" t="s">
        <v>306</v>
      </c>
      <c r="G6" s="719"/>
      <c r="H6" s="720"/>
      <c r="I6" s="257"/>
      <c r="J6" s="15"/>
      <c r="K6" s="1"/>
      <c r="L6" s="1"/>
    </row>
    <row r="7" spans="1:9" ht="15" customHeight="1">
      <c r="A7" s="6"/>
      <c r="B7" s="721"/>
      <c r="C7" s="32"/>
      <c r="D7" s="32"/>
      <c r="E7" s="32"/>
      <c r="F7" s="32"/>
      <c r="G7" s="33"/>
      <c r="H7" s="5"/>
      <c r="I7" s="228"/>
    </row>
    <row r="8" spans="1:9" ht="15" customHeight="1">
      <c r="A8" s="6"/>
      <c r="B8" s="722"/>
      <c r="C8" s="7"/>
      <c r="D8" s="7"/>
      <c r="E8" s="7"/>
      <c r="F8" s="9"/>
      <c r="G8" s="8"/>
      <c r="H8" s="4"/>
      <c r="I8" s="230"/>
    </row>
    <row r="9" spans="1:9" ht="14.25">
      <c r="A9" s="6"/>
      <c r="B9" s="722"/>
      <c r="C9" s="10"/>
      <c r="D9" s="10"/>
      <c r="E9" s="10"/>
      <c r="F9" s="10"/>
      <c r="G9" s="8"/>
      <c r="H9" s="4"/>
      <c r="I9" s="108"/>
    </row>
    <row r="10" spans="1:10" ht="24.75" customHeight="1">
      <c r="A10" s="6"/>
      <c r="B10" s="722"/>
      <c r="C10" s="733" t="s">
        <v>6</v>
      </c>
      <c r="D10" s="734"/>
      <c r="E10" s="734"/>
      <c r="F10" s="734"/>
      <c r="G10" s="30"/>
      <c r="H10" s="4"/>
      <c r="I10" s="108"/>
      <c r="J10" s="231"/>
    </row>
    <row r="11" spans="1:10" ht="15" customHeight="1">
      <c r="A11" s="6"/>
      <c r="B11" s="20"/>
      <c r="C11" s="29"/>
      <c r="D11" s="29"/>
      <c r="E11" s="29"/>
      <c r="F11" s="29"/>
      <c r="G11" s="30"/>
      <c r="H11" s="4"/>
      <c r="I11" s="108"/>
      <c r="J11" s="231"/>
    </row>
    <row r="12" spans="1:10" ht="15" customHeight="1">
      <c r="A12" s="6"/>
      <c r="B12" s="20"/>
      <c r="C12" s="29"/>
      <c r="D12" s="29"/>
      <c r="E12" s="29"/>
      <c r="F12" s="29"/>
      <c r="G12" s="30"/>
      <c r="H12" s="4"/>
      <c r="I12" s="108"/>
      <c r="J12" s="231"/>
    </row>
    <row r="13" spans="1:10" ht="14.25">
      <c r="A13" s="6"/>
      <c r="B13" s="4"/>
      <c r="C13" s="4"/>
      <c r="D13" s="4"/>
      <c r="E13" s="4"/>
      <c r="F13" s="4"/>
      <c r="G13" s="4"/>
      <c r="H13" s="4"/>
      <c r="I13" s="108"/>
      <c r="J13" s="231"/>
    </row>
    <row r="14" spans="1:9" ht="19.5" customHeight="1" thickBot="1">
      <c r="A14" s="6"/>
      <c r="B14" s="31" t="s">
        <v>21</v>
      </c>
      <c r="C14" s="737"/>
      <c r="D14" s="737"/>
      <c r="E14" s="737"/>
      <c r="F14" s="229"/>
      <c r="G14" s="232"/>
      <c r="H14" s="233"/>
      <c r="I14" s="108"/>
    </row>
    <row r="15" spans="1:9" ht="19.5" customHeight="1">
      <c r="A15" s="6"/>
      <c r="B15" s="735" t="s">
        <v>99</v>
      </c>
      <c r="C15" s="731"/>
      <c r="D15" s="732"/>
      <c r="E15" s="732"/>
      <c r="F15" s="732"/>
      <c r="G15" s="732"/>
      <c r="H15" s="233"/>
      <c r="I15" s="108"/>
    </row>
    <row r="16" spans="1:9" ht="19.5" customHeight="1" thickBot="1">
      <c r="A16" s="6"/>
      <c r="B16" s="736"/>
      <c r="C16" s="728"/>
      <c r="D16" s="728"/>
      <c r="E16" s="728"/>
      <c r="F16" s="728"/>
      <c r="G16" s="728"/>
      <c r="H16" s="233"/>
      <c r="I16" s="108"/>
    </row>
    <row r="17" spans="1:12" s="197" customFormat="1" ht="19.5" customHeight="1">
      <c r="A17" s="13"/>
      <c r="B17" s="729" t="s">
        <v>100</v>
      </c>
      <c r="C17" s="726"/>
      <c r="D17" s="727"/>
      <c r="E17" s="727"/>
      <c r="F17" s="727"/>
      <c r="G17" s="727"/>
      <c r="H17" s="233"/>
      <c r="I17" s="108"/>
      <c r="J17" s="234"/>
      <c r="K17" s="235"/>
      <c r="L17" s="235"/>
    </row>
    <row r="18" spans="1:9" ht="19.5" customHeight="1" thickBot="1">
      <c r="A18" s="6"/>
      <c r="B18" s="730"/>
      <c r="C18" s="728"/>
      <c r="D18" s="728"/>
      <c r="E18" s="728"/>
      <c r="F18" s="728"/>
      <c r="G18" s="728"/>
      <c r="H18" s="233"/>
      <c r="I18" s="108"/>
    </row>
    <row r="19" spans="1:9" ht="14.25">
      <c r="A19" s="6"/>
      <c r="B19" s="4"/>
      <c r="C19" s="236"/>
      <c r="D19" s="196"/>
      <c r="E19" s="196"/>
      <c r="F19" s="196"/>
      <c r="G19" s="196"/>
      <c r="H19" s="196"/>
      <c r="I19" s="108"/>
    </row>
    <row r="20" spans="1:15" ht="15" customHeight="1" thickBot="1">
      <c r="A20" s="6"/>
      <c r="B20" s="31" t="s">
        <v>18</v>
      </c>
      <c r="C20" s="516"/>
      <c r="D20" s="23" t="s">
        <v>17</v>
      </c>
      <c r="E20" s="196"/>
      <c r="F20" s="196"/>
      <c r="G20" s="196"/>
      <c r="H20" s="233"/>
      <c r="I20" s="237"/>
      <c r="O20" s="238"/>
    </row>
    <row r="21" spans="2:9" ht="15" customHeight="1">
      <c r="B21" s="723"/>
      <c r="C21" s="724"/>
      <c r="D21" s="724"/>
      <c r="E21" s="724"/>
      <c r="F21" s="724"/>
      <c r="G21" s="725"/>
      <c r="H21" s="233"/>
      <c r="I21" s="108"/>
    </row>
    <row r="22" spans="2:10" s="226" customFormat="1" ht="30" customHeight="1" thickBot="1">
      <c r="B22" s="197"/>
      <c r="C22" s="166" t="s">
        <v>31</v>
      </c>
      <c r="D22" s="745"/>
      <c r="E22" s="746"/>
      <c r="F22" s="746"/>
      <c r="G22" s="746"/>
      <c r="H22" s="239"/>
      <c r="I22" s="108"/>
      <c r="J22" s="109"/>
    </row>
    <row r="23" spans="2:10" s="226" customFormat="1" ht="15.75" thickBot="1">
      <c r="B23" s="196"/>
      <c r="C23" s="167" t="s">
        <v>29</v>
      </c>
      <c r="D23" s="743"/>
      <c r="E23" s="744"/>
      <c r="F23" s="744"/>
      <c r="G23" s="744"/>
      <c r="H23" s="239"/>
      <c r="I23" s="108"/>
      <c r="J23" s="109"/>
    </row>
    <row r="24" spans="2:9" ht="15.75" customHeight="1">
      <c r="B24" s="240"/>
      <c r="C24" s="12"/>
      <c r="D24" s="240"/>
      <c r="E24" s="240"/>
      <c r="F24" s="240"/>
      <c r="G24" s="239"/>
      <c r="H24" s="233"/>
      <c r="I24" s="108"/>
    </row>
    <row r="25" spans="2:9" ht="15.75" thickBot="1">
      <c r="B25" s="240"/>
      <c r="C25" s="24" t="s">
        <v>32</v>
      </c>
      <c r="D25" s="747" t="s">
        <v>20</v>
      </c>
      <c r="E25" s="748"/>
      <c r="F25" s="167" t="s">
        <v>113</v>
      </c>
      <c r="G25" s="213" t="s">
        <v>34</v>
      </c>
      <c r="H25" s="233"/>
      <c r="I25" s="108"/>
    </row>
    <row r="26" spans="2:9" ht="37.5" customHeight="1" hidden="1">
      <c r="B26" s="723"/>
      <c r="C26" s="724"/>
      <c r="D26" s="724"/>
      <c r="E26" s="724"/>
      <c r="F26" s="724"/>
      <c r="G26" s="725"/>
      <c r="H26" s="233"/>
      <c r="I26" s="108"/>
    </row>
    <row r="27" spans="2:12" s="243" customFormat="1" ht="15" customHeight="1" hidden="1" thickBot="1">
      <c r="B27" s="761" t="s">
        <v>64</v>
      </c>
      <c r="C27" s="762"/>
      <c r="D27" s="763"/>
      <c r="E27" s="763"/>
      <c r="F27" s="91"/>
      <c r="G27" s="232"/>
      <c r="H27" s="232"/>
      <c r="I27" s="200"/>
      <c r="J27" s="241"/>
      <c r="K27" s="242"/>
      <c r="L27" s="242"/>
    </row>
    <row r="28" spans="2:12" s="243" customFormat="1" ht="15" customHeight="1">
      <c r="B28" s="91"/>
      <c r="C28" s="91"/>
      <c r="D28" s="91"/>
      <c r="E28" s="91"/>
      <c r="F28" s="91"/>
      <c r="G28" s="232"/>
      <c r="H28" s="232"/>
      <c r="I28" s="200"/>
      <c r="J28" s="241"/>
      <c r="K28" s="242"/>
      <c r="L28" s="242"/>
    </row>
    <row r="29" spans="2:9" ht="15">
      <c r="B29" s="244"/>
      <c r="C29" s="245"/>
      <c r="D29" s="91"/>
      <c r="E29" s="91"/>
      <c r="F29" s="196"/>
      <c r="G29" s="233"/>
      <c r="H29" s="233"/>
      <c r="I29" s="108"/>
    </row>
    <row r="30" spans="1:10" s="13" customFormat="1" ht="15">
      <c r="A30" s="197"/>
      <c r="B30" s="479"/>
      <c r="C30" s="34"/>
      <c r="D30" s="480"/>
      <c r="E30" s="480"/>
      <c r="F30" s="4"/>
      <c r="G30" s="11"/>
      <c r="H30" s="14"/>
      <c r="I30" s="481"/>
      <c r="J30" s="481"/>
    </row>
    <row r="31" spans="2:10" s="13" customFormat="1" ht="15.75">
      <c r="B31" s="757" t="s">
        <v>158</v>
      </c>
      <c r="C31" s="758"/>
      <c r="D31" s="758"/>
      <c r="E31" s="758"/>
      <c r="F31" s="758"/>
      <c r="G31" s="758"/>
      <c r="H31" s="14"/>
      <c r="I31" s="481"/>
      <c r="J31" s="481"/>
    </row>
    <row r="32" spans="2:10" s="13" customFormat="1" ht="15.75">
      <c r="B32" s="764"/>
      <c r="C32" s="765"/>
      <c r="D32" s="765"/>
      <c r="E32" s="765"/>
      <c r="F32" s="765"/>
      <c r="G32" s="765"/>
      <c r="H32" s="14"/>
      <c r="I32" s="481"/>
      <c r="J32" s="481"/>
    </row>
    <row r="33" spans="2:10" s="13" customFormat="1" ht="38.25">
      <c r="B33" s="538"/>
      <c r="C33" s="539" t="s">
        <v>71</v>
      </c>
      <c r="D33" s="540" t="s">
        <v>323</v>
      </c>
      <c r="E33" s="541" t="s">
        <v>324</v>
      </c>
      <c r="F33" s="540" t="s">
        <v>67</v>
      </c>
      <c r="G33" s="540" t="s">
        <v>68</v>
      </c>
      <c r="H33" s="14"/>
      <c r="I33" s="481"/>
      <c r="J33" s="481"/>
    </row>
    <row r="34" spans="2:10" s="13" customFormat="1" ht="25.5">
      <c r="B34" s="542" t="s">
        <v>41</v>
      </c>
      <c r="C34" s="580">
        <f>IF('Part1-Coor'!E$28="","",'Part1-Coor'!E$28)</f>
      </c>
      <c r="D34" s="571">
        <f>IF('Part1-Coor'!$E$29="",0,IF('Part1-Coor'!$I$29="Coût marginal",'Part1-Coor'!$E$102,'Part1-Coor'!$E$120))</f>
        <v>0</v>
      </c>
      <c r="E34" s="571">
        <f>IF('Part1-Coor'!$E$29="",0,IF('Part1-Coor'!$I$29="Coût marginal",'Part1-Coor'!$E$102,'Part1-Coor'!$E$120))</f>
        <v>0</v>
      </c>
      <c r="F34" s="571">
        <f>IF('Part1-Coor'!$E$29="",0,IF('Part1-Coor'!$I$29="Coût marginal",'Part1-Coor'!$E$102,'Part1-Coor'!$E$120))</f>
        <v>0</v>
      </c>
      <c r="G34" s="571">
        <f>IF('Part1-Coor'!$E$29="",0,IF('Part1-Coor'!$I$29="Coût marginal",'Part1-Coor'!$E$102,'Part1-Coor'!$E$120))</f>
        <v>0</v>
      </c>
      <c r="H34" s="14"/>
      <c r="I34" s="481"/>
      <c r="J34" s="481"/>
    </row>
    <row r="35" spans="2:10" s="13" customFormat="1" ht="16.5" customHeight="1">
      <c r="B35" s="542" t="s">
        <v>7</v>
      </c>
      <c r="C35" s="580">
        <f>IF(Part2!E$28="","",Part2!E$28)</f>
      </c>
      <c r="D35" s="571">
        <f>IF(Part2!$E$29="",0,IF(Part2!$I$29="Coût marginal",Part2!$E$102,Part2!$E$120))</f>
        <v>0</v>
      </c>
      <c r="E35" s="571">
        <f>IF(Part2!$E$29="",0,IF(Part2!$I$29="Coût marginal",Part2!$E$102,Part2!$E$120))</f>
        <v>0</v>
      </c>
      <c r="F35" s="571">
        <f>IF(Part2!$E$29="",0,IF(Part2!$I$29="Coût marginal",Part2!$E$102,Part2!$E$120))</f>
        <v>0</v>
      </c>
      <c r="G35" s="571">
        <f>IF(Part2!$E$29="",0,IF(Part2!$I$29="Coût marginal",Part2!$E$102,Part2!$E$120))</f>
        <v>0</v>
      </c>
      <c r="H35" s="14"/>
      <c r="I35" s="481"/>
      <c r="J35" s="481"/>
    </row>
    <row r="36" spans="2:10" s="13" customFormat="1" ht="16.5" customHeight="1">
      <c r="B36" s="542" t="s">
        <v>8</v>
      </c>
      <c r="C36" s="580">
        <f>IF(Part3!E$28="","",Part3!E$28)</f>
      </c>
      <c r="D36" s="571">
        <f>IF(Part3!$N$29=1,0,IF(Part3!$I$29="Coût Marginal",Part3!$E$102,Part3!$E$120))</f>
        <v>0</v>
      </c>
      <c r="E36" s="571">
        <f>IF(Part3!$N$29=1,0,IF(Part3!$I$29="Coût Marginal",Part3!$F$111,Part3!$F$128))</f>
        <v>0</v>
      </c>
      <c r="F36" s="571">
        <f>Part3!$C$99</f>
        <v>0</v>
      </c>
      <c r="G36" s="571">
        <f>Part3!$E$99</f>
        <v>0</v>
      </c>
      <c r="H36" s="14"/>
      <c r="I36" s="481"/>
      <c r="J36" s="481"/>
    </row>
    <row r="37" spans="2:10" s="13" customFormat="1" ht="16.5" customHeight="1">
      <c r="B37" s="542" t="s">
        <v>9</v>
      </c>
      <c r="C37" s="580">
        <f>IF(Part4!E$28="","",Part4!E$28)</f>
      </c>
      <c r="D37" s="571">
        <f>IF(Part4!$N$29=1,0,IF(Part4!$I$29="Coût Marginal",Part4!$E$102,Part4!$E$120))</f>
        <v>0</v>
      </c>
      <c r="E37" s="571">
        <f>IF(Part4!$N$29=1,0,IF(Part4!$I$29="Coût Marginal",Part4!$F$111,Part4!$F$128))</f>
        <v>0</v>
      </c>
      <c r="F37" s="571">
        <f>Part4!$C$99</f>
        <v>0</v>
      </c>
      <c r="G37" s="571">
        <f>Part4!$E$99</f>
        <v>0</v>
      </c>
      <c r="H37" s="14"/>
      <c r="I37" s="481"/>
      <c r="J37" s="481"/>
    </row>
    <row r="38" spans="2:10" s="13" customFormat="1" ht="16.5" customHeight="1">
      <c r="B38" s="542" t="s">
        <v>10</v>
      </c>
      <c r="C38" s="580">
        <f>IF(Part5!E$28="","",Part5!E$28)</f>
      </c>
      <c r="D38" s="571">
        <f>IF(Part5!$N$29=1,0,IF(Part5!$I$29="Coût Marginal",Part5!$E$102,Part5!$E$120))</f>
        <v>0</v>
      </c>
      <c r="E38" s="571">
        <f>IF(Part5!$N$29=1,0,IF(Part5!$I$29="Coût Marginal",Part5!$F$111,Part5!$F$128))</f>
        <v>0</v>
      </c>
      <c r="F38" s="571">
        <f>Part5!$C$99</f>
        <v>0</v>
      </c>
      <c r="G38" s="571">
        <f>Part5!$E$99</f>
        <v>0</v>
      </c>
      <c r="H38" s="14"/>
      <c r="I38" s="481"/>
      <c r="J38" s="481"/>
    </row>
    <row r="39" spans="2:10" s="13" customFormat="1" ht="16.5" customHeight="1">
      <c r="B39" s="542" t="s">
        <v>11</v>
      </c>
      <c r="C39" s="580">
        <f>IF(Part6!E$28="","",Part6!E$28)</f>
      </c>
      <c r="D39" s="571">
        <f>IF(Part6!$N$29=1,0,IF(Part6!$I$29="Coût Marginal",Part6!$E$102,Part6!$E$120))</f>
        <v>0</v>
      </c>
      <c r="E39" s="571">
        <f>IF(Part6!$N$29=1,0,IF(Part6!$I$29="Coût Marginal",Part6!$F$111,Part6!$F$128))</f>
        <v>0</v>
      </c>
      <c r="F39" s="571">
        <f>Part6!$C$99</f>
        <v>0</v>
      </c>
      <c r="G39" s="571">
        <f>Part6!$E$99</f>
        <v>0</v>
      </c>
      <c r="H39" s="14"/>
      <c r="I39" s="481"/>
      <c r="J39" s="481"/>
    </row>
    <row r="40" spans="2:10" s="13" customFormat="1" ht="16.5" customHeight="1">
      <c r="B40" s="542" t="s">
        <v>12</v>
      </c>
      <c r="C40" s="580">
        <f>IF(Part7!E$28="","",Part7!E$28)</f>
      </c>
      <c r="D40" s="571">
        <f>IF(Part7!$N$29=1,0,IF(Part7!$I$29="Coût Marginal",Part7!$E$102,Part7!$E$120))</f>
        <v>0</v>
      </c>
      <c r="E40" s="571">
        <f>IF(Part7!$N$29=1,0,IF(Part7!$I$29="Coût Marginal",Part7!$F$111,Part7!$F$128))</f>
        <v>0</v>
      </c>
      <c r="F40" s="571">
        <f>Part7!$C$99</f>
        <v>0</v>
      </c>
      <c r="G40" s="571">
        <f>Part7!$E$99</f>
        <v>0</v>
      </c>
      <c r="H40" s="14"/>
      <c r="I40" s="481"/>
      <c r="J40" s="481"/>
    </row>
    <row r="41" spans="2:10" s="13" customFormat="1" ht="16.5" customHeight="1">
      <c r="B41" s="542" t="s">
        <v>13</v>
      </c>
      <c r="C41" s="580">
        <f>IF(Part8!E$28="","",Part8!E$28)</f>
      </c>
      <c r="D41" s="571">
        <f>IF(Part8!$N$29=1,0,IF(Part8!$I$29="Coût Marginal",Part8!$E$102,Part8!$E$120))</f>
        <v>0</v>
      </c>
      <c r="E41" s="571">
        <f>IF(Part8!$N$29=1,0,IF(Part8!$I$29="Coût Marginal",Part8!$F$111,Part8!$F$128))</f>
        <v>0</v>
      </c>
      <c r="F41" s="571">
        <f>Part8!$C$99</f>
        <v>0</v>
      </c>
      <c r="G41" s="571">
        <f>Part8!$E$99</f>
        <v>0</v>
      </c>
      <c r="H41" s="14"/>
      <c r="I41" s="481"/>
      <c r="J41" s="481"/>
    </row>
    <row r="42" spans="2:12" s="13" customFormat="1" ht="16.5" customHeight="1">
      <c r="B42" s="542" t="s">
        <v>14</v>
      </c>
      <c r="C42" s="580">
        <f>IF(Part9!E$28="","",Part9!E$28)</f>
      </c>
      <c r="D42" s="571">
        <f>IF(Part9!$N$29=1,0,IF(Part9!$I$29="Coût Marginal",Part9!$E$102,Part9!$E$120))</f>
        <v>0</v>
      </c>
      <c r="E42" s="571">
        <f>IF(Part9!$N$29=1,0,IF(Part9!$I$29="Coût Marginal",Part9!$F$111,Part9!$F$128))</f>
        <v>0</v>
      </c>
      <c r="F42" s="571">
        <f>Part9!$C$99</f>
        <v>0</v>
      </c>
      <c r="G42" s="571">
        <f>Part9!$E$99</f>
        <v>0</v>
      </c>
      <c r="H42" s="4"/>
      <c r="I42" s="14"/>
      <c r="J42" s="481"/>
      <c r="K42" s="22"/>
      <c r="L42" s="22"/>
    </row>
    <row r="43" spans="2:12" s="13" customFormat="1" ht="16.5" customHeight="1">
      <c r="B43" s="542" t="s">
        <v>16</v>
      </c>
      <c r="C43" s="580">
        <f>IF(Part10!E$28="","",Part10!E$28)</f>
      </c>
      <c r="D43" s="571">
        <f>IF(Part10!$N$29=1,0,IF(Part10!$I$29="Coût Marginal",Part10!$E$102,Part10!$E$120))</f>
        <v>0</v>
      </c>
      <c r="E43" s="571">
        <f>IF(Part10!$N$29=1,0,IF(Part10!$I$29="Coût Marginal",Part10!$F$111,Part10!$F$128))</f>
        <v>0</v>
      </c>
      <c r="F43" s="571">
        <f>Part10!$C$99</f>
        <v>0</v>
      </c>
      <c r="G43" s="571">
        <f>Part10!$E$99</f>
        <v>0</v>
      </c>
      <c r="H43" s="4"/>
      <c r="I43" s="14"/>
      <c r="J43" s="481"/>
      <c r="K43" s="22"/>
      <c r="L43" s="22"/>
    </row>
    <row r="44" spans="2:12" s="13" customFormat="1" ht="15.75">
      <c r="B44" s="543" t="s">
        <v>72</v>
      </c>
      <c r="C44" s="544"/>
      <c r="D44" s="572">
        <f>SUM(D34:D43)</f>
        <v>0</v>
      </c>
      <c r="E44" s="573">
        <f>SUM(E34:E43)</f>
        <v>0</v>
      </c>
      <c r="F44" s="572">
        <f>SUM(F34:F43)</f>
        <v>0</v>
      </c>
      <c r="G44" s="572">
        <f>SUM(G34:G43)</f>
        <v>0</v>
      </c>
      <c r="H44" s="11"/>
      <c r="I44" s="14"/>
      <c r="J44" s="481"/>
      <c r="K44" s="22"/>
      <c r="L44" s="22"/>
    </row>
    <row r="45" spans="1:12" s="13" customFormat="1" ht="15">
      <c r="A45" s="197"/>
      <c r="B45" s="482"/>
      <c r="C45" s="34"/>
      <c r="D45" s="480"/>
      <c r="E45" s="4"/>
      <c r="F45" s="480"/>
      <c r="G45" s="4"/>
      <c r="H45" s="11"/>
      <c r="I45" s="14"/>
      <c r="J45" s="481"/>
      <c r="K45" s="22"/>
      <c r="L45" s="22"/>
    </row>
    <row r="46" spans="2:12" s="197" customFormat="1" ht="15">
      <c r="B46" s="246"/>
      <c r="C46" s="245"/>
      <c r="D46" s="91"/>
      <c r="E46" s="196"/>
      <c r="F46" s="91"/>
      <c r="G46" s="196"/>
      <c r="H46" s="233"/>
      <c r="I46" s="108"/>
      <c r="J46" s="234"/>
      <c r="K46" s="235"/>
      <c r="L46" s="235"/>
    </row>
    <row r="47" spans="2:12" s="197" customFormat="1" ht="15">
      <c r="B47" s="752">
        <f>IF(C14=0,"",C14)</f>
      </c>
      <c r="C47" s="753"/>
      <c r="D47" s="91"/>
      <c r="E47" s="247" t="str">
        <f>F3</f>
        <v>N° de dossier : </v>
      </c>
      <c r="F47" s="248" t="str">
        <f>G3</f>
        <v>ANR-23-</v>
      </c>
      <c r="H47" s="233"/>
      <c r="I47" s="108"/>
      <c r="J47" s="234"/>
      <c r="K47" s="235"/>
      <c r="L47" s="235"/>
    </row>
    <row r="48" spans="2:10" s="226" customFormat="1" ht="3.75" customHeight="1">
      <c r="B48" s="196"/>
      <c r="C48" s="249"/>
      <c r="D48" s="250"/>
      <c r="E48" s="250"/>
      <c r="F48" s="196"/>
      <c r="G48" s="233"/>
      <c r="H48" s="239"/>
      <c r="I48" s="108"/>
      <c r="J48" s="109"/>
    </row>
    <row r="49" spans="2:9" ht="15" customHeight="1" thickBot="1">
      <c r="B49" s="759" t="s">
        <v>73</v>
      </c>
      <c r="C49" s="766"/>
      <c r="D49" s="766"/>
      <c r="E49" s="766"/>
      <c r="F49" s="766"/>
      <c r="G49" s="767"/>
      <c r="H49" s="233"/>
      <c r="I49" s="108"/>
    </row>
    <row r="50" spans="2:15" ht="109.5" customHeight="1">
      <c r="B50" s="703"/>
      <c r="C50" s="704"/>
      <c r="D50" s="704"/>
      <c r="E50" s="704"/>
      <c r="F50" s="704"/>
      <c r="G50" s="705"/>
      <c r="H50" s="233"/>
      <c r="I50" s="108"/>
      <c r="O50" s="197"/>
    </row>
    <row r="51" spans="2:9" ht="109.5" customHeight="1">
      <c r="B51" s="706"/>
      <c r="C51" s="707"/>
      <c r="D51" s="707"/>
      <c r="E51" s="707"/>
      <c r="F51" s="707"/>
      <c r="G51" s="708"/>
      <c r="H51" s="233"/>
      <c r="I51" s="108"/>
    </row>
    <row r="52" spans="2:9" ht="109.5" customHeight="1">
      <c r="B52" s="706"/>
      <c r="C52" s="707"/>
      <c r="D52" s="707"/>
      <c r="E52" s="707"/>
      <c r="F52" s="707"/>
      <c r="G52" s="708"/>
      <c r="H52" s="233"/>
      <c r="I52" s="108"/>
    </row>
    <row r="53" spans="2:9" ht="109.5" customHeight="1" thickBot="1">
      <c r="B53" s="754"/>
      <c r="C53" s="755"/>
      <c r="D53" s="755"/>
      <c r="E53" s="755"/>
      <c r="F53" s="755"/>
      <c r="G53" s="756"/>
      <c r="H53" s="233"/>
      <c r="I53" s="108"/>
    </row>
    <row r="54" spans="2:9" ht="9" customHeight="1">
      <c r="B54" s="196"/>
      <c r="C54" s="196"/>
      <c r="D54" s="196"/>
      <c r="E54" s="196"/>
      <c r="F54" s="196"/>
      <c r="G54" s="233"/>
      <c r="H54" s="233"/>
      <c r="I54" s="108"/>
    </row>
    <row r="55" spans="2:9" ht="14.25" customHeight="1" thickBot="1">
      <c r="B55" s="759" t="s">
        <v>98</v>
      </c>
      <c r="C55" s="760"/>
      <c r="D55" s="760"/>
      <c r="E55" s="760"/>
      <c r="F55" s="760"/>
      <c r="G55" s="760"/>
      <c r="H55" s="233"/>
      <c r="I55" s="108"/>
    </row>
    <row r="56" spans="2:9" ht="109.5" customHeight="1">
      <c r="B56" s="703"/>
      <c r="C56" s="704"/>
      <c r="D56" s="704"/>
      <c r="E56" s="704"/>
      <c r="F56" s="704"/>
      <c r="G56" s="705"/>
      <c r="H56" s="233"/>
      <c r="I56" s="108"/>
    </row>
    <row r="57" spans="2:9" ht="109.5" customHeight="1">
      <c r="B57" s="706"/>
      <c r="C57" s="707"/>
      <c r="D57" s="707"/>
      <c r="E57" s="707"/>
      <c r="F57" s="707"/>
      <c r="G57" s="708"/>
      <c r="H57" s="233"/>
      <c r="I57" s="108"/>
    </row>
    <row r="58" spans="2:9" ht="109.5" customHeight="1">
      <c r="B58" s="706"/>
      <c r="C58" s="707"/>
      <c r="D58" s="707"/>
      <c r="E58" s="707"/>
      <c r="F58" s="707"/>
      <c r="G58" s="708"/>
      <c r="H58" s="233"/>
      <c r="I58" s="108"/>
    </row>
    <row r="59" spans="2:9" ht="109.5" customHeight="1" thickBot="1">
      <c r="B59" s="754"/>
      <c r="C59" s="755"/>
      <c r="D59" s="755"/>
      <c r="E59" s="755"/>
      <c r="F59" s="755"/>
      <c r="G59" s="756"/>
      <c r="H59" s="233"/>
      <c r="I59" s="108"/>
    </row>
    <row r="60" spans="2:9" ht="3.75" customHeight="1">
      <c r="B60" s="251"/>
      <c r="C60" s="251"/>
      <c r="D60" s="251"/>
      <c r="E60" s="251"/>
      <c r="F60" s="251"/>
      <c r="G60" s="233"/>
      <c r="H60" s="233"/>
      <c r="I60" s="108"/>
    </row>
    <row r="61" spans="2:10" ht="15">
      <c r="B61" s="749" t="s">
        <v>141</v>
      </c>
      <c r="C61" s="750"/>
      <c r="D61" s="750"/>
      <c r="E61" s="750"/>
      <c r="F61" s="750"/>
      <c r="G61" s="751"/>
      <c r="I61" s="252"/>
      <c r="J61" s="252"/>
    </row>
    <row r="62" spans="2:10" ht="37.5" customHeight="1">
      <c r="B62" s="740" t="s">
        <v>203</v>
      </c>
      <c r="C62" s="741"/>
      <c r="D62" s="741"/>
      <c r="E62" s="741"/>
      <c r="F62" s="741"/>
      <c r="G62" s="742"/>
      <c r="I62" s="253"/>
      <c r="J62" s="252"/>
    </row>
    <row r="63" ht="13.5">
      <c r="J63" s="230"/>
    </row>
    <row r="64" ht="13.5" hidden="1">
      <c r="I64" s="230"/>
    </row>
    <row r="65" spans="9:10" ht="13.5" hidden="1">
      <c r="I65" s="254"/>
      <c r="J65" s="230"/>
    </row>
    <row r="66" ht="13.5" hidden="1">
      <c r="J66" s="230"/>
    </row>
    <row r="67" ht="13.5" hidden="1">
      <c r="J67" s="230"/>
    </row>
    <row r="68" spans="9:10" ht="13.5" hidden="1">
      <c r="I68" s="255"/>
      <c r="J68" s="230"/>
    </row>
    <row r="99" spans="2:12" ht="13.5" hidden="1">
      <c r="B99" s="225">
        <v>20000</v>
      </c>
      <c r="D99" s="225">
        <v>500</v>
      </c>
      <c r="F99" s="225">
        <v>400</v>
      </c>
      <c r="H99" s="225">
        <v>10000</v>
      </c>
      <c r="I99" s="109">
        <v>200</v>
      </c>
      <c r="J99" s="109">
        <v>900</v>
      </c>
      <c r="K99" s="226">
        <v>500</v>
      </c>
      <c r="L99" s="226">
        <v>500</v>
      </c>
    </row>
    <row r="122" ht="13.5" hidden="1">
      <c r="E122" s="663">
        <v>0.45</v>
      </c>
    </row>
    <row r="7113" ht="13.5"/>
    <row r="7114" ht="13.5"/>
    <row r="7115" ht="13.5"/>
    <row r="7116" ht="13.5"/>
    <row r="7117" ht="13.5"/>
    <row r="7118" ht="13.5"/>
    <row r="7119" ht="13.5"/>
    <row r="7120" ht="13.5"/>
  </sheetData>
  <sheetProtection password="81A6" sheet="1"/>
  <mergeCells count="36">
    <mergeCell ref="B59:G59"/>
    <mergeCell ref="B56:G56"/>
    <mergeCell ref="B55:G55"/>
    <mergeCell ref="B27:C27"/>
    <mergeCell ref="D27:E27"/>
    <mergeCell ref="B32:G32"/>
    <mergeCell ref="B58:G58"/>
    <mergeCell ref="B49:G49"/>
    <mergeCell ref="B52:G52"/>
    <mergeCell ref="C6:E6"/>
    <mergeCell ref="B62:G62"/>
    <mergeCell ref="D23:G23"/>
    <mergeCell ref="D22:G22"/>
    <mergeCell ref="D25:E25"/>
    <mergeCell ref="B57:G57"/>
    <mergeCell ref="B61:G61"/>
    <mergeCell ref="B47:C47"/>
    <mergeCell ref="B53:G53"/>
    <mergeCell ref="B31:G31"/>
    <mergeCell ref="B21:G21"/>
    <mergeCell ref="C17:G18"/>
    <mergeCell ref="B17:B18"/>
    <mergeCell ref="C15:G16"/>
    <mergeCell ref="C10:F10"/>
    <mergeCell ref="B15:B16"/>
    <mergeCell ref="C14:E14"/>
    <mergeCell ref="C2:E5"/>
    <mergeCell ref="B2:B6"/>
    <mergeCell ref="B50:G50"/>
    <mergeCell ref="B51:G51"/>
    <mergeCell ref="F2:H2"/>
    <mergeCell ref="F4:H4"/>
    <mergeCell ref="F5:H5"/>
    <mergeCell ref="F6:H6"/>
    <mergeCell ref="B7:B10"/>
    <mergeCell ref="B26:G26"/>
  </mergeCells>
  <conditionalFormatting sqref="C20">
    <cfRule type="cellIs" priority="1" dxfId="0" operator="between" stopIfTrue="1">
      <formula>24</formula>
      <formula>48</formula>
    </cfRule>
  </conditionalFormatting>
  <dataValidations count="6">
    <dataValidation type="list" allowBlank="1" showInputMessage="1" showErrorMessage="1" sqref="G25">
      <formula1>$M$3:$M$4</formula1>
    </dataValidation>
    <dataValidation type="whole" allowBlank="1" showInputMessage="1" showErrorMessage="1" sqref="C44:C46 C29:C30">
      <formula1>24</formula1>
      <formula2>48</formula2>
    </dataValidation>
    <dataValidation type="list" allowBlank="1" showInputMessage="1" showErrorMessage="1" sqref="D27:E27">
      <formula1>$L$2:$L$14</formula1>
    </dataValidation>
    <dataValidation allowBlank="1" showInputMessage="1" showErrorMessage="1" sqref="C34:C43"/>
    <dataValidation type="whole" allowBlank="1" showInputMessage="1" showErrorMessage="1" sqref="C20">
      <formula1>12</formula1>
      <formula2>48</formula2>
    </dataValidation>
    <dataValidation type="list" allowBlank="1" showInputMessage="1" showErrorMessage="1" sqref="D25:E25">
      <formula1>$K$3:$K$5</formula1>
    </dataValidation>
  </dataValidations>
  <printOptions horizontalCentered="1"/>
  <pageMargins left="0.3937007874015748" right="0.3937007874015748" top="0.31496062992125984" bottom="0.35433070866141736" header="0.1968503937007874" footer="0.15748031496062992"/>
  <pageSetup fitToHeight="2" fitToWidth="1" horizontalDpi="600" verticalDpi="600" orientation="portrait" paperSize="9" scale="66" r:id="rId4"/>
  <headerFooter alignWithMargins="0">
    <oddFooter>&amp;R
&amp;A &amp;P/&amp;N</oddFooter>
  </headerFooter>
  <rowBreaks count="1" manualBreakCount="1">
    <brk id="4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15"/>
  </sheetPr>
  <dimension ref="A1:Y294"/>
  <sheetViews>
    <sheetView showGridLines="0" zoomScale="80" zoomScaleNormal="80" workbookViewId="0" topLeftCell="A1">
      <selection activeCell="G30" sqref="G30"/>
    </sheetView>
  </sheetViews>
  <sheetFormatPr defaultColWidth="11.421875" defaultRowHeight="12.75" zeroHeight="1"/>
  <cols>
    <col min="1" max="1" width="5.57421875" style="278" customWidth="1"/>
    <col min="2" max="2" width="11.00390625" style="278" customWidth="1"/>
    <col min="3" max="3" width="13.00390625" style="278" customWidth="1"/>
    <col min="4" max="4" width="13.421875" style="278" customWidth="1"/>
    <col min="5" max="5" width="14.421875" style="278" customWidth="1"/>
    <col min="6" max="6" width="13.57421875" style="278" bestFit="1" customWidth="1"/>
    <col min="7" max="7" width="13.140625" style="278" customWidth="1"/>
    <col min="8" max="8" width="17.28125" style="278" customWidth="1"/>
    <col min="9" max="10" width="16.421875" style="278" customWidth="1"/>
    <col min="11" max="12" width="17.57421875" style="278" customWidth="1"/>
    <col min="13" max="13" width="13.00390625" style="278" customWidth="1"/>
    <col min="14" max="14" width="18.28125" style="597"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11.57421875" style="278" hidden="1" customWidth="1"/>
    <col min="27" max="16384" width="11.57421875" style="278" customWidth="1"/>
  </cols>
  <sheetData>
    <row r="1" spans="2:14" s="420" customFormat="1" ht="78" customHeight="1">
      <c r="B1" s="863"/>
      <c r="C1" s="864"/>
      <c r="D1" s="864"/>
      <c r="E1" s="865"/>
      <c r="F1" s="687" t="s">
        <v>268</v>
      </c>
      <c r="G1" s="688"/>
      <c r="H1" s="688"/>
      <c r="I1" s="688"/>
      <c r="J1" s="688"/>
      <c r="K1" s="688"/>
      <c r="L1" s="688"/>
      <c r="M1" s="689"/>
      <c r="N1" s="586"/>
    </row>
    <row r="2" s="51" customFormat="1" ht="12.75">
      <c r="N2" s="587"/>
    </row>
    <row r="3" spans="3:14" s="51" customFormat="1" ht="23.25">
      <c r="C3" s="518" t="s">
        <v>95</v>
      </c>
      <c r="E3" s="519"/>
      <c r="F3" s="519">
        <v>1</v>
      </c>
      <c r="G3" s="781" t="s">
        <v>70</v>
      </c>
      <c r="H3" s="782"/>
      <c r="I3" s="782"/>
      <c r="J3" s="782"/>
      <c r="K3" s="783"/>
      <c r="N3" s="587"/>
    </row>
    <row r="4" spans="1:14" ht="6.75" customHeight="1">
      <c r="A4" s="51"/>
      <c r="B4" s="51"/>
      <c r="C4" s="518"/>
      <c r="D4" s="51"/>
      <c r="E4" s="519"/>
      <c r="F4" s="519"/>
      <c r="G4" s="781"/>
      <c r="H4" s="782"/>
      <c r="I4" s="782"/>
      <c r="J4" s="782"/>
      <c r="K4" s="783"/>
      <c r="L4" s="51"/>
      <c r="M4" s="51"/>
      <c r="N4" s="587"/>
    </row>
    <row r="5" spans="1:24" s="492" customFormat="1" ht="18.75" customHeight="1">
      <c r="A5" s="210"/>
      <c r="B5" s="520"/>
      <c r="C5" s="521" t="s">
        <v>274</v>
      </c>
      <c r="D5" s="581">
        <f>IF('Fiche Identité'!C14="","",'Fiche Identité'!C14)</f>
      </c>
      <c r="E5" s="545"/>
      <c r="F5" s="522"/>
      <c r="G5" s="523"/>
      <c r="H5" s="524"/>
      <c r="I5" s="525"/>
      <c r="J5" s="840"/>
      <c r="K5" s="841"/>
      <c r="L5" s="841"/>
      <c r="M5" s="841"/>
      <c r="N5" s="588"/>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589"/>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210"/>
      <c r="E7" s="521" t="str">
        <f>'Fiche Identité'!G3</f>
        <v>ANR-23-</v>
      </c>
      <c r="F7" s="210"/>
      <c r="G7" s="210"/>
      <c r="H7" s="210"/>
      <c r="I7" s="210"/>
      <c r="J7" s="511"/>
      <c r="K7" s="511"/>
      <c r="L7" s="511"/>
      <c r="M7" s="511"/>
      <c r="N7" s="590"/>
      <c r="P7" s="492" t="s">
        <v>94</v>
      </c>
      <c r="Q7" s="492" t="s">
        <v>33</v>
      </c>
      <c r="R7" s="492" t="s">
        <v>45</v>
      </c>
      <c r="S7" s="502" t="s">
        <v>317</v>
      </c>
      <c r="T7" s="498"/>
      <c r="W7" s="499" t="s">
        <v>162</v>
      </c>
      <c r="X7" s="500"/>
    </row>
    <row r="8" spans="6:23" s="492" customFormat="1" ht="6" customHeight="1">
      <c r="F8" s="503"/>
      <c r="G8" s="835"/>
      <c r="H8" s="835"/>
      <c r="I8" s="835"/>
      <c r="J8" s="835"/>
      <c r="K8" s="836"/>
      <c r="N8" s="591"/>
      <c r="R8" s="492" t="s">
        <v>91</v>
      </c>
      <c r="S8" s="502" t="s">
        <v>87</v>
      </c>
      <c r="T8" s="504" t="s">
        <v>81</v>
      </c>
      <c r="U8" s="505" t="s">
        <v>85</v>
      </c>
      <c r="V8" s="506"/>
      <c r="W8" s="499" t="s">
        <v>163</v>
      </c>
    </row>
    <row r="9" spans="3:24" s="492" customFormat="1" ht="15.75">
      <c r="C9" s="528"/>
      <c r="D9" s="490" t="s">
        <v>302</v>
      </c>
      <c r="E9" s="210"/>
      <c r="F9" s="507"/>
      <c r="G9" s="512" t="s">
        <v>303</v>
      </c>
      <c r="H9" s="549"/>
      <c r="I9" s="513" t="s">
        <v>305</v>
      </c>
      <c r="J9" s="498"/>
      <c r="K9" s="513" t="s">
        <v>304</v>
      </c>
      <c r="L9" s="549"/>
      <c r="M9" s="551"/>
      <c r="N9" s="592"/>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87"/>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593"/>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594"/>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595"/>
      <c r="O13" s="301"/>
      <c r="Q13" s="292"/>
      <c r="R13" s="278" t="s">
        <v>49</v>
      </c>
      <c r="S13" s="470" t="s">
        <v>316</v>
      </c>
      <c r="T13" s="302" t="s">
        <v>84</v>
      </c>
      <c r="U13" s="303">
        <v>0</v>
      </c>
      <c r="V13" s="304"/>
      <c r="W13" s="288" t="s">
        <v>168</v>
      </c>
      <c r="X13" s="289"/>
    </row>
    <row r="14" spans="2:24" s="297" customFormat="1" ht="15">
      <c r="B14" s="272"/>
      <c r="C14" s="305"/>
      <c r="D14" s="816"/>
      <c r="E14" s="817"/>
      <c r="F14" s="843"/>
      <c r="G14" s="844"/>
      <c r="H14" s="845"/>
      <c r="I14" s="797"/>
      <c r="J14" s="797"/>
      <c r="K14" s="869"/>
      <c r="L14" s="869"/>
      <c r="M14" s="869"/>
      <c r="N14" s="59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87"/>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N17" s="598"/>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N18" s="598"/>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N19" s="598"/>
      <c r="P19" s="278"/>
      <c r="S19" s="278"/>
      <c r="W19" s="241" t="s">
        <v>174</v>
      </c>
    </row>
    <row r="20" spans="1:23" s="301" customFormat="1" ht="14.25">
      <c r="A20" s="67"/>
      <c r="B20" s="822"/>
      <c r="C20" s="848"/>
      <c r="D20" s="779" t="s">
        <v>27</v>
      </c>
      <c r="E20" s="780"/>
      <c r="F20" s="815">
        <f>IF(F64="","",F64)</f>
      </c>
      <c r="G20" s="815"/>
      <c r="H20" s="815"/>
      <c r="I20" s="815"/>
      <c r="J20" s="815"/>
      <c r="K20" s="815"/>
      <c r="N20" s="598"/>
      <c r="W20" s="109" t="s">
        <v>175</v>
      </c>
    </row>
    <row r="21" spans="1:23" s="301" customFormat="1" ht="14.25">
      <c r="A21" s="67"/>
      <c r="B21" s="822"/>
      <c r="C21" s="848"/>
      <c r="D21" s="779" t="s">
        <v>28</v>
      </c>
      <c r="E21" s="779"/>
      <c r="F21" s="815">
        <f>IF(F65="","",F65)</f>
      </c>
      <c r="G21" s="815"/>
      <c r="H21" s="815"/>
      <c r="I21" s="815"/>
      <c r="J21" s="815"/>
      <c r="K21" s="815"/>
      <c r="N21" s="598"/>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599"/>
      <c r="S22" s="324" t="s">
        <v>205</v>
      </c>
      <c r="T22" s="324" t="s">
        <v>206</v>
      </c>
      <c r="W22" s="288" t="s">
        <v>177</v>
      </c>
      <c r="X22" s="301"/>
    </row>
    <row r="23" spans="1:24" ht="14.25">
      <c r="A23" s="68"/>
      <c r="B23" s="822"/>
      <c r="C23" s="848"/>
      <c r="D23" s="70"/>
      <c r="E23" s="70"/>
      <c r="F23" s="158"/>
      <c r="G23" s="121" t="s">
        <v>23</v>
      </c>
      <c r="H23" s="276">
        <f>IF(H67="","",H67)</f>
      </c>
      <c r="I23" s="122" t="s">
        <v>24</v>
      </c>
      <c r="J23" s="833">
        <f>IF(J67="","",J67)</f>
      </c>
      <c r="K23" s="834"/>
      <c r="L23" s="323"/>
      <c r="M23" s="323"/>
      <c r="N23" s="599"/>
      <c r="S23" s="324" t="s">
        <v>207</v>
      </c>
      <c r="T23" s="324" t="s">
        <v>208</v>
      </c>
      <c r="W23" s="109" t="s">
        <v>178</v>
      </c>
      <c r="X23" s="301"/>
    </row>
    <row r="24" spans="2:25" s="301" customFormat="1" ht="12.75">
      <c r="B24" s="314"/>
      <c r="C24" s="108"/>
      <c r="D24" s="315"/>
      <c r="E24" s="316"/>
      <c r="F24" s="235"/>
      <c r="G24" s="317"/>
      <c r="H24" s="318"/>
      <c r="I24" s="319"/>
      <c r="J24" s="319"/>
      <c r="K24" s="319"/>
      <c r="N24" s="598"/>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60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601"/>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602"/>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8.5" customHeight="1" thickBot="1">
      <c r="A29" s="58"/>
      <c r="B29" s="784" t="s">
        <v>318</v>
      </c>
      <c r="C29" s="785"/>
      <c r="D29" s="784"/>
      <c r="E29" s="823"/>
      <c r="F29" s="823"/>
      <c r="G29" s="648"/>
      <c r="H29" s="75"/>
      <c r="I29" s="830" t="str">
        <f>IF($E$29="","VEUILLEZ SELECTIONNER UNE BASE DE CALCUL POUR LE PARTENAIRE",E29)</f>
        <v>VEUILLEZ SELECTIONNER UNE BASE DE CALCUL POUR LE PARTENAIRE</v>
      </c>
      <c r="J29" s="831"/>
      <c r="K29" s="832"/>
      <c r="L29" s="421"/>
      <c r="M29" s="330"/>
      <c r="N29" s="603">
        <v>3</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604"/>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605"/>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606"/>
      <c r="Q32" s="287"/>
      <c r="S32" s="324" t="s">
        <v>199</v>
      </c>
      <c r="T32" s="324" t="s">
        <v>221</v>
      </c>
      <c r="W32" s="288" t="s">
        <v>187</v>
      </c>
      <c r="X32" s="283"/>
    </row>
    <row r="33" spans="1:24" s="253" customFormat="1" ht="14.25">
      <c r="A33" s="98"/>
      <c r="B33" s="820" t="s">
        <v>106</v>
      </c>
      <c r="C33" s="821"/>
      <c r="D33" s="824" t="s">
        <v>142</v>
      </c>
      <c r="E33" s="825"/>
      <c r="F33" s="837"/>
      <c r="G33" s="837"/>
      <c r="H33" s="837"/>
      <c r="I33" s="837"/>
      <c r="J33" s="837"/>
      <c r="K33" s="837"/>
      <c r="L33" s="123"/>
      <c r="M33" s="67"/>
      <c r="N33" s="606"/>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N34" s="598"/>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N35" s="598"/>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N36" s="598"/>
      <c r="S36" s="324" t="s">
        <v>225</v>
      </c>
      <c r="T36" s="324" t="s">
        <v>226</v>
      </c>
      <c r="W36" s="234" t="s">
        <v>191</v>
      </c>
    </row>
    <row r="37" spans="1:24" ht="12.75" customHeight="1">
      <c r="A37" s="68"/>
      <c r="B37" s="822"/>
      <c r="C37" s="821"/>
      <c r="D37" s="779" t="s">
        <v>26</v>
      </c>
      <c r="E37" s="779"/>
      <c r="F37" s="277"/>
      <c r="G37" s="27" t="s">
        <v>22</v>
      </c>
      <c r="H37" s="766"/>
      <c r="I37" s="766"/>
      <c r="J37" s="766"/>
      <c r="K37" s="766"/>
      <c r="L37" s="38"/>
      <c r="M37" s="38"/>
      <c r="N37" s="599"/>
      <c r="S37" s="324" t="s">
        <v>227</v>
      </c>
      <c r="T37" s="324" t="s">
        <v>228</v>
      </c>
      <c r="W37" s="234" t="s">
        <v>192</v>
      </c>
      <c r="X37" s="301"/>
    </row>
    <row r="38" spans="1:24" ht="14.25">
      <c r="A38" s="68"/>
      <c r="B38" s="822"/>
      <c r="C38" s="821"/>
      <c r="D38" s="70"/>
      <c r="E38" s="70"/>
      <c r="F38" s="158"/>
      <c r="G38" s="121" t="s">
        <v>23</v>
      </c>
      <c r="H38" s="274"/>
      <c r="I38" s="122" t="s">
        <v>24</v>
      </c>
      <c r="J38" s="818"/>
      <c r="K38" s="819"/>
      <c r="L38" s="74"/>
      <c r="M38" s="74"/>
      <c r="N38" s="599"/>
      <c r="S38" s="324" t="s">
        <v>200</v>
      </c>
      <c r="T38" s="324" t="s">
        <v>229</v>
      </c>
      <c r="W38" s="288" t="s">
        <v>193</v>
      </c>
      <c r="X38" s="301"/>
    </row>
    <row r="39" spans="1:24" s="253" customFormat="1" ht="12.75">
      <c r="A39" s="18"/>
      <c r="B39" s="79"/>
      <c r="C39" s="79"/>
      <c r="D39" s="90"/>
      <c r="E39" s="75"/>
      <c r="F39" s="332"/>
      <c r="G39" s="76"/>
      <c r="I39" s="89"/>
      <c r="J39" s="330"/>
      <c r="K39" s="330"/>
      <c r="L39" s="89"/>
      <c r="M39" s="89"/>
      <c r="N39" s="604"/>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607"/>
      <c r="S40" s="324" t="s">
        <v>231</v>
      </c>
      <c r="T40" s="324" t="s">
        <v>232</v>
      </c>
      <c r="W40" s="288" t="s">
        <v>4</v>
      </c>
      <c r="X40" s="283"/>
    </row>
    <row r="41" spans="1:25" s="279" customFormat="1" ht="18" customHeight="1">
      <c r="A41" s="336"/>
      <c r="B41" s="847" t="s">
        <v>56</v>
      </c>
      <c r="C41" s="778"/>
      <c r="D41" s="778"/>
      <c r="E41" s="208"/>
      <c r="F41" s="63"/>
      <c r="G41" s="778" t="s">
        <v>57</v>
      </c>
      <c r="H41" s="778"/>
      <c r="I41" s="275"/>
      <c r="J41" s="337"/>
      <c r="K41" s="338"/>
      <c r="L41" s="339"/>
      <c r="M41" s="340"/>
      <c r="N41" s="608"/>
      <c r="S41" s="324" t="s">
        <v>233</v>
      </c>
      <c r="T41" s="324"/>
      <c r="W41" s="109"/>
      <c r="X41" s="289"/>
      <c r="Y41" s="278"/>
    </row>
    <row r="42" spans="2:24" ht="3.75" customHeight="1">
      <c r="B42" s="341"/>
      <c r="C42" s="315"/>
      <c r="D42" s="342"/>
      <c r="E42" s="316"/>
      <c r="F42" s="316"/>
      <c r="G42" s="343"/>
      <c r="H42" s="297"/>
      <c r="I42" s="297"/>
      <c r="J42" s="297"/>
      <c r="K42" s="297"/>
      <c r="L42" s="297"/>
      <c r="M42" s="344"/>
      <c r="N42" s="609"/>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609"/>
      <c r="S43" s="324" t="s">
        <v>235</v>
      </c>
      <c r="T43" s="324" t="s">
        <v>216</v>
      </c>
      <c r="W43" s="109"/>
      <c r="X43" s="283"/>
    </row>
    <row r="44" spans="1:23" ht="3.75" customHeight="1">
      <c r="A44" s="345"/>
      <c r="B44" s="64"/>
      <c r="C44" s="65"/>
      <c r="D44" s="102"/>
      <c r="E44" s="349"/>
      <c r="F44" s="350"/>
      <c r="G44" s="271"/>
      <c r="H44" s="347"/>
      <c r="I44" s="297"/>
      <c r="J44" s="297"/>
      <c r="K44" s="297"/>
      <c r="L44" s="297"/>
      <c r="M44" s="344"/>
      <c r="N44" s="609"/>
      <c r="S44" s="351" t="s">
        <v>4</v>
      </c>
      <c r="T44" s="352"/>
      <c r="W44" s="109"/>
    </row>
    <row r="45" spans="1:23" ht="14.25" customHeight="1">
      <c r="A45" s="345"/>
      <c r="B45" s="813" t="s">
        <v>270</v>
      </c>
      <c r="C45" s="814"/>
      <c r="D45" s="814"/>
      <c r="E45" s="855"/>
      <c r="F45" s="855"/>
      <c r="G45" s="855"/>
      <c r="H45" s="317"/>
      <c r="I45" s="811"/>
      <c r="J45" s="811"/>
      <c r="K45" s="811"/>
      <c r="L45" s="297"/>
      <c r="M45" s="344"/>
      <c r="N45" s="609"/>
      <c r="W45" s="109"/>
    </row>
    <row r="46" spans="1:23" ht="3.75" customHeight="1">
      <c r="A46" s="345"/>
      <c r="B46" s="64"/>
      <c r="C46" s="65"/>
      <c r="D46" s="102"/>
      <c r="E46" s="349"/>
      <c r="F46" s="350"/>
      <c r="G46" s="271"/>
      <c r="H46" s="347"/>
      <c r="I46" s="297"/>
      <c r="J46" s="297"/>
      <c r="K46" s="297"/>
      <c r="L46" s="297"/>
      <c r="M46" s="344"/>
      <c r="N46" s="609"/>
      <c r="S46" s="351"/>
      <c r="T46" s="352"/>
      <c r="W46" s="109"/>
    </row>
    <row r="47" spans="1:23" ht="14.25">
      <c r="A47" s="345"/>
      <c r="B47" s="103"/>
      <c r="C47" s="809" t="s">
        <v>30</v>
      </c>
      <c r="D47" s="778"/>
      <c r="E47" s="811"/>
      <c r="F47" s="811"/>
      <c r="G47" s="811"/>
      <c r="H47" s="317"/>
      <c r="I47" s="811"/>
      <c r="J47" s="811"/>
      <c r="K47" s="811"/>
      <c r="L47" s="297"/>
      <c r="M47" s="344"/>
      <c r="N47" s="609"/>
      <c r="W47" s="109"/>
    </row>
    <row r="48" spans="1:23" ht="15">
      <c r="A48" s="345"/>
      <c r="B48" s="107"/>
      <c r="C48" s="70"/>
      <c r="D48" s="70"/>
      <c r="E48" s="91"/>
      <c r="F48" s="91"/>
      <c r="G48" s="91"/>
      <c r="H48" s="317"/>
      <c r="I48" s="91"/>
      <c r="J48" s="91"/>
      <c r="K48" s="91"/>
      <c r="L48" s="322"/>
      <c r="M48" s="353"/>
      <c r="N48" s="609"/>
      <c r="S48" s="99"/>
      <c r="T48" s="264"/>
      <c r="U48" s="93"/>
      <c r="V48" s="51"/>
      <c r="W48" s="109"/>
    </row>
    <row r="49" spans="1:23" ht="26.25" customHeight="1">
      <c r="A49" s="345"/>
      <c r="B49" s="813" t="s">
        <v>143</v>
      </c>
      <c r="C49" s="814"/>
      <c r="D49" s="814"/>
      <c r="E49" s="806"/>
      <c r="F49" s="807"/>
      <c r="G49" s="808"/>
      <c r="H49" s="808"/>
      <c r="I49" s="852"/>
      <c r="J49" s="852"/>
      <c r="K49" s="91"/>
      <c r="L49" s="322"/>
      <c r="M49" s="353"/>
      <c r="N49" s="609"/>
      <c r="S49" s="881"/>
      <c r="T49" s="882"/>
      <c r="U49" s="882"/>
      <c r="V49" s="421"/>
      <c r="W49" s="109"/>
    </row>
    <row r="50" spans="1:23" ht="3.75" customHeight="1">
      <c r="A50" s="345"/>
      <c r="B50" s="64"/>
      <c r="C50" s="65"/>
      <c r="D50" s="102"/>
      <c r="E50" s="349"/>
      <c r="F50" s="350"/>
      <c r="G50" s="271"/>
      <c r="H50" s="347"/>
      <c r="I50" s="297"/>
      <c r="J50" s="297"/>
      <c r="K50" s="297"/>
      <c r="L50" s="297"/>
      <c r="M50" s="344"/>
      <c r="N50" s="609"/>
      <c r="S50" s="89"/>
      <c r="T50" s="89"/>
      <c r="U50" s="89"/>
      <c r="V50" s="89"/>
      <c r="W50" s="109"/>
    </row>
    <row r="51" spans="1:23" ht="14.25" customHeight="1">
      <c r="A51" s="345"/>
      <c r="B51" s="813" t="s">
        <v>271</v>
      </c>
      <c r="C51" s="814"/>
      <c r="D51" s="814"/>
      <c r="E51" s="855"/>
      <c r="F51" s="855"/>
      <c r="G51" s="855"/>
      <c r="H51" s="855"/>
      <c r="I51" s="855"/>
      <c r="J51" s="855"/>
      <c r="K51" s="91"/>
      <c r="L51" s="322"/>
      <c r="M51" s="353"/>
      <c r="N51" s="609"/>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609"/>
      <c r="S52" s="351"/>
      <c r="T52" s="352"/>
      <c r="W52" s="109"/>
    </row>
    <row r="53" spans="1:24" ht="14.25">
      <c r="A53" s="354"/>
      <c r="B53" s="168"/>
      <c r="C53" s="169"/>
      <c r="D53" s="169" t="s">
        <v>128</v>
      </c>
      <c r="E53" s="806"/>
      <c r="F53" s="807"/>
      <c r="G53" s="808"/>
      <c r="H53" s="808"/>
      <c r="I53" s="852"/>
      <c r="J53" s="91"/>
      <c r="K53" s="91"/>
      <c r="L53" s="322"/>
      <c r="M53" s="353"/>
      <c r="N53" s="609"/>
      <c r="W53" s="109"/>
      <c r="X53" s="301"/>
    </row>
    <row r="54" spans="1:23" ht="3.75" customHeight="1">
      <c r="A54" s="345"/>
      <c r="B54" s="64"/>
      <c r="C54" s="65"/>
      <c r="D54" s="102"/>
      <c r="E54" s="349"/>
      <c r="F54" s="350"/>
      <c r="G54" s="271"/>
      <c r="H54" s="347"/>
      <c r="I54" s="297"/>
      <c r="J54" s="297"/>
      <c r="K54" s="297"/>
      <c r="L54" s="297"/>
      <c r="M54" s="353"/>
      <c r="N54" s="609"/>
      <c r="S54" s="351"/>
      <c r="T54" s="352"/>
      <c r="W54" s="109"/>
    </row>
    <row r="55" spans="1:24" ht="14.25">
      <c r="A55" s="334"/>
      <c r="B55" s="126"/>
      <c r="C55" s="87"/>
      <c r="D55" s="70" t="s">
        <v>105</v>
      </c>
      <c r="E55" s="95" t="s">
        <v>74</v>
      </c>
      <c r="F55" s="272"/>
      <c r="G55" s="95" t="s">
        <v>131</v>
      </c>
      <c r="H55" s="853"/>
      <c r="I55" s="853"/>
      <c r="J55" s="95" t="s">
        <v>132</v>
      </c>
      <c r="K55" s="797"/>
      <c r="L55" s="797"/>
      <c r="M55" s="353"/>
      <c r="N55" s="610"/>
      <c r="W55" s="109"/>
      <c r="X55" s="301"/>
    </row>
    <row r="56" spans="1:23" ht="3.75" customHeight="1">
      <c r="A56" s="345"/>
      <c r="B56" s="355"/>
      <c r="C56" s="356"/>
      <c r="D56" s="356"/>
      <c r="E56" s="357"/>
      <c r="F56" s="358"/>
      <c r="G56" s="358"/>
      <c r="H56" s="358"/>
      <c r="I56" s="358"/>
      <c r="J56" s="358"/>
      <c r="K56" s="358"/>
      <c r="L56" s="359"/>
      <c r="M56" s="360"/>
      <c r="N56" s="609"/>
      <c r="W56" s="109"/>
    </row>
    <row r="57" spans="1:25" s="322" customFormat="1" ht="12.75">
      <c r="A57" s="345"/>
      <c r="B57" s="156"/>
      <c r="C57" s="157"/>
      <c r="D57" s="66"/>
      <c r="E57" s="27"/>
      <c r="F57" s="92"/>
      <c r="G57" s="92"/>
      <c r="H57" s="92"/>
      <c r="I57" s="68"/>
      <c r="J57" s="68"/>
      <c r="K57" s="68"/>
      <c r="L57" s="68"/>
      <c r="M57" s="68"/>
      <c r="N57" s="611"/>
      <c r="S57" s="278"/>
      <c r="W57" s="108"/>
      <c r="Y57" s="278"/>
    </row>
    <row r="58" spans="2:23" ht="3.75" customHeight="1">
      <c r="B58" s="80"/>
      <c r="C58" s="80"/>
      <c r="D58" s="81"/>
      <c r="E58" s="77"/>
      <c r="F58" s="77"/>
      <c r="G58" s="82"/>
      <c r="H58" s="94"/>
      <c r="I58" s="94"/>
      <c r="J58" s="94"/>
      <c r="K58" s="94"/>
      <c r="L58" s="94"/>
      <c r="M58" s="94"/>
      <c r="N58" s="612"/>
      <c r="S58" s="279"/>
      <c r="W58" s="109"/>
    </row>
    <row r="59" spans="2:23" s="301" customFormat="1" ht="14.25">
      <c r="B59" s="122"/>
      <c r="C59" s="122"/>
      <c r="D59" s="122"/>
      <c r="E59" s="423"/>
      <c r="F59" s="26"/>
      <c r="G59" s="201"/>
      <c r="H59" s="85"/>
      <c r="I59" s="104"/>
      <c r="J59" s="70"/>
      <c r="K59" s="70"/>
      <c r="L59" s="72"/>
      <c r="M59" s="72"/>
      <c r="N59" s="611"/>
      <c r="W59" s="234"/>
    </row>
    <row r="60" spans="2:23" ht="3.75" customHeight="1">
      <c r="B60" s="80"/>
      <c r="C60" s="80"/>
      <c r="D60" s="81"/>
      <c r="E60" s="77"/>
      <c r="F60" s="77"/>
      <c r="G60" s="82"/>
      <c r="H60" s="94"/>
      <c r="I60" s="94"/>
      <c r="J60" s="94"/>
      <c r="K60" s="94"/>
      <c r="L60" s="94"/>
      <c r="M60" s="94"/>
      <c r="N60" s="612"/>
      <c r="S60" s="301"/>
      <c r="W60" s="234"/>
    </row>
    <row r="61" spans="2:23" ht="12.75">
      <c r="B61" s="80"/>
      <c r="C61" s="80"/>
      <c r="D61" s="81"/>
      <c r="E61" s="77"/>
      <c r="F61" s="77"/>
      <c r="G61" s="82"/>
      <c r="H61" s="51"/>
      <c r="I61" s="51"/>
      <c r="J61" s="51"/>
      <c r="K61" s="51"/>
      <c r="L61" s="51"/>
      <c r="M61" s="51"/>
      <c r="N61" s="587"/>
      <c r="W61" s="109"/>
    </row>
    <row r="62" spans="2:23" ht="14.25">
      <c r="B62" s="854" t="s">
        <v>102</v>
      </c>
      <c r="C62" s="848"/>
      <c r="D62" s="824" t="s">
        <v>142</v>
      </c>
      <c r="E62" s="849"/>
      <c r="F62" s="837"/>
      <c r="G62" s="837"/>
      <c r="H62" s="837"/>
      <c r="I62" s="837"/>
      <c r="J62" s="837"/>
      <c r="K62" s="837"/>
      <c r="L62" s="51"/>
      <c r="M62" s="51"/>
      <c r="N62" s="587"/>
      <c r="W62" s="109"/>
    </row>
    <row r="63" spans="1:23" s="301" customFormat="1" ht="15" customHeight="1">
      <c r="A63" s="278"/>
      <c r="B63" s="822"/>
      <c r="C63" s="848"/>
      <c r="D63" s="778" t="s">
        <v>25</v>
      </c>
      <c r="E63" s="778"/>
      <c r="F63" s="277"/>
      <c r="G63" s="362"/>
      <c r="H63" s="362"/>
      <c r="I63" s="362"/>
      <c r="J63" s="362"/>
      <c r="K63" s="362"/>
      <c r="L63" s="67"/>
      <c r="M63" s="67"/>
      <c r="N63" s="613"/>
      <c r="P63" s="278"/>
      <c r="S63" s="278"/>
      <c r="W63" s="109"/>
    </row>
    <row r="64" spans="1:23" s="301" customFormat="1" ht="14.25">
      <c r="A64" s="278"/>
      <c r="B64" s="822"/>
      <c r="C64" s="848"/>
      <c r="D64" s="778" t="s">
        <v>27</v>
      </c>
      <c r="E64" s="856"/>
      <c r="F64" s="766"/>
      <c r="G64" s="766"/>
      <c r="H64" s="766"/>
      <c r="I64" s="766"/>
      <c r="J64" s="766"/>
      <c r="K64" s="766"/>
      <c r="L64" s="67"/>
      <c r="M64" s="67"/>
      <c r="N64" s="613"/>
      <c r="W64" s="109"/>
    </row>
    <row r="65" spans="1:23" s="301" customFormat="1" ht="14.25">
      <c r="A65" s="278"/>
      <c r="B65" s="822"/>
      <c r="C65" s="848"/>
      <c r="D65" s="778" t="s">
        <v>28</v>
      </c>
      <c r="E65" s="778"/>
      <c r="F65" s="812"/>
      <c r="G65" s="812"/>
      <c r="H65" s="812"/>
      <c r="I65" s="812"/>
      <c r="J65" s="812"/>
      <c r="K65" s="812"/>
      <c r="L65" s="67"/>
      <c r="M65" s="67"/>
      <c r="N65" s="613"/>
      <c r="W65" s="234"/>
    </row>
    <row r="66" spans="1:23" ht="12.75" customHeight="1">
      <c r="A66" s="322"/>
      <c r="B66" s="822"/>
      <c r="C66" s="848"/>
      <c r="D66" s="779" t="s">
        <v>26</v>
      </c>
      <c r="E66" s="779"/>
      <c r="F66" s="363"/>
      <c r="G66" s="147" t="s">
        <v>22</v>
      </c>
      <c r="H66" s="857"/>
      <c r="I66" s="857"/>
      <c r="J66" s="857"/>
      <c r="K66" s="857"/>
      <c r="L66" s="35"/>
      <c r="M66" s="35"/>
      <c r="N66" s="614"/>
      <c r="S66" s="301"/>
      <c r="W66" s="109"/>
    </row>
    <row r="67" spans="1:23" ht="14.25">
      <c r="A67" s="322"/>
      <c r="B67" s="822"/>
      <c r="C67" s="848"/>
      <c r="D67" s="70"/>
      <c r="E67" s="70"/>
      <c r="F67" s="363"/>
      <c r="G67" s="148" t="s">
        <v>23</v>
      </c>
      <c r="H67" s="277"/>
      <c r="I67" s="149" t="s">
        <v>24</v>
      </c>
      <c r="J67" s="818"/>
      <c r="K67" s="818"/>
      <c r="L67" s="69"/>
      <c r="M67" s="69"/>
      <c r="N67" s="614"/>
      <c r="S67" s="301"/>
      <c r="W67" s="28"/>
    </row>
    <row r="68" spans="1:23" s="301" customFormat="1" ht="14.25">
      <c r="A68" s="322"/>
      <c r="B68" s="71"/>
      <c r="C68" s="71"/>
      <c r="D68" s="70"/>
      <c r="E68" s="70"/>
      <c r="F68" s="158"/>
      <c r="G68" s="73"/>
      <c r="H68" s="199"/>
      <c r="I68" s="43"/>
      <c r="J68" s="332"/>
      <c r="K68" s="319"/>
      <c r="L68" s="74"/>
      <c r="M68" s="74"/>
      <c r="N68" s="615"/>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11"/>
      <c r="R69" s="322"/>
      <c r="S69" s="322"/>
      <c r="T69" s="364"/>
      <c r="U69" s="365"/>
      <c r="V69" s="365"/>
      <c r="W69" s="108"/>
      <c r="X69" s="283"/>
    </row>
    <row r="70" spans="1:24" ht="7.5" customHeight="1">
      <c r="A70" s="37"/>
      <c r="B70" s="38"/>
      <c r="C70" s="38"/>
      <c r="D70" s="38"/>
      <c r="E70" s="38"/>
      <c r="F70" s="38"/>
      <c r="G70" s="39"/>
      <c r="H70" s="40"/>
      <c r="I70" s="67"/>
      <c r="J70" s="67"/>
      <c r="K70" s="128"/>
      <c r="L70" s="36"/>
      <c r="M70" s="36"/>
      <c r="N70" s="594"/>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13"/>
      <c r="R71" s="322"/>
      <c r="S71" s="322"/>
      <c r="T71" s="322"/>
      <c r="U71" s="322"/>
      <c r="V71" s="322"/>
      <c r="W71" s="108"/>
      <c r="X71" s="283"/>
      <c r="Y71" s="278"/>
    </row>
    <row r="72" spans="1:25" s="301" customFormat="1" ht="30.75" customHeight="1">
      <c r="A72" s="67"/>
      <c r="B72" s="820" t="s">
        <v>130</v>
      </c>
      <c r="C72" s="848"/>
      <c r="D72" s="824" t="s">
        <v>248</v>
      </c>
      <c r="E72" s="825"/>
      <c r="F72" s="885"/>
      <c r="G72" s="885"/>
      <c r="H72" s="885"/>
      <c r="I72" s="885"/>
      <c r="J72" s="885"/>
      <c r="K72" s="885"/>
      <c r="L72" s="885"/>
      <c r="M72" s="885"/>
      <c r="N72" s="598"/>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N73" s="598"/>
      <c r="R73" s="322"/>
      <c r="S73" s="322"/>
      <c r="T73" s="322"/>
      <c r="U73" s="322"/>
      <c r="V73" s="322"/>
      <c r="W73" s="108"/>
      <c r="X73" s="283"/>
      <c r="Y73" s="278"/>
    </row>
    <row r="74" spans="1:23" s="301" customFormat="1" ht="14.25" customHeight="1">
      <c r="A74" s="67"/>
      <c r="B74" s="822"/>
      <c r="C74" s="848"/>
      <c r="D74" s="779" t="s">
        <v>25</v>
      </c>
      <c r="E74" s="779"/>
      <c r="F74" s="277"/>
      <c r="G74" s="313"/>
      <c r="H74" s="313"/>
      <c r="I74" s="313"/>
      <c r="J74" s="313"/>
      <c r="K74" s="313"/>
      <c r="N74" s="598"/>
      <c r="P74" s="278"/>
      <c r="R74" s="322"/>
      <c r="S74" s="322"/>
      <c r="T74" s="322"/>
      <c r="U74" s="322"/>
      <c r="V74" s="322"/>
      <c r="W74" s="108"/>
    </row>
    <row r="75" spans="1:23" s="301" customFormat="1" ht="14.25">
      <c r="A75" s="67"/>
      <c r="B75" s="822"/>
      <c r="C75" s="848"/>
      <c r="D75" s="779" t="s">
        <v>27</v>
      </c>
      <c r="E75" s="780"/>
      <c r="F75" s="837"/>
      <c r="G75" s="837"/>
      <c r="H75" s="837"/>
      <c r="I75" s="837"/>
      <c r="J75" s="837"/>
      <c r="K75" s="837"/>
      <c r="N75" s="598"/>
      <c r="R75" s="322"/>
      <c r="S75" s="322"/>
      <c r="T75" s="322"/>
      <c r="U75" s="322"/>
      <c r="V75" s="322"/>
      <c r="W75" s="108"/>
    </row>
    <row r="76" spans="1:23" s="301" customFormat="1" ht="14.25">
      <c r="A76" s="67"/>
      <c r="B76" s="822"/>
      <c r="C76" s="848"/>
      <c r="D76" s="779" t="s">
        <v>28</v>
      </c>
      <c r="E76" s="779"/>
      <c r="F76" s="837"/>
      <c r="G76" s="837"/>
      <c r="H76" s="837"/>
      <c r="I76" s="837"/>
      <c r="J76" s="837"/>
      <c r="K76" s="837"/>
      <c r="N76" s="598"/>
      <c r="R76" s="322"/>
      <c r="S76" s="322"/>
      <c r="T76" s="322"/>
      <c r="U76" s="322"/>
      <c r="V76" s="322"/>
      <c r="W76" s="108"/>
    </row>
    <row r="77" spans="1:24" ht="12.75" customHeight="1">
      <c r="A77" s="68"/>
      <c r="B77" s="822"/>
      <c r="C77" s="848"/>
      <c r="D77" s="779" t="s">
        <v>26</v>
      </c>
      <c r="E77" s="779"/>
      <c r="F77" s="277"/>
      <c r="G77" s="27" t="s">
        <v>22</v>
      </c>
      <c r="H77" s="837"/>
      <c r="I77" s="837"/>
      <c r="J77" s="837"/>
      <c r="K77" s="837"/>
      <c r="L77" s="299"/>
      <c r="M77" s="299"/>
      <c r="N77" s="599"/>
      <c r="R77" s="322"/>
      <c r="S77" s="322"/>
      <c r="T77" s="322"/>
      <c r="U77" s="322"/>
      <c r="V77" s="322"/>
      <c r="W77" s="108"/>
      <c r="X77" s="301"/>
    </row>
    <row r="78" spans="1:24" ht="14.25">
      <c r="A78" s="68"/>
      <c r="B78" s="822"/>
      <c r="C78" s="848"/>
      <c r="D78" s="70"/>
      <c r="E78" s="70"/>
      <c r="F78" s="158"/>
      <c r="G78" s="121" t="s">
        <v>23</v>
      </c>
      <c r="H78" s="274"/>
      <c r="I78" s="122" t="s">
        <v>24</v>
      </c>
      <c r="J78" s="867"/>
      <c r="K78" s="868"/>
      <c r="L78" s="323"/>
      <c r="M78" s="323"/>
      <c r="N78" s="599"/>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609"/>
      <c r="S79" s="278"/>
      <c r="W79" s="234"/>
      <c r="Y79" s="278"/>
    </row>
    <row r="80" spans="1:25" s="301" customFormat="1" ht="14.25">
      <c r="A80" s="371"/>
      <c r="B80" s="170"/>
      <c r="C80" s="170"/>
      <c r="D80" s="170" t="s">
        <v>249</v>
      </c>
      <c r="E80" s="208"/>
      <c r="F80" s="159"/>
      <c r="G80" s="369"/>
      <c r="H80" s="370"/>
      <c r="I80" s="361"/>
      <c r="J80" s="372"/>
      <c r="K80" s="372"/>
      <c r="L80" s="158"/>
      <c r="M80" s="158"/>
      <c r="N80" s="609"/>
      <c r="S80" s="278"/>
      <c r="W80" s="234"/>
      <c r="Y80" s="278"/>
    </row>
    <row r="81" spans="1:23" s="301" customFormat="1" ht="14.25">
      <c r="A81" s="68"/>
      <c r="B81" s="33"/>
      <c r="C81" s="33"/>
      <c r="D81" s="70"/>
      <c r="E81" s="70"/>
      <c r="F81" s="72"/>
      <c r="G81" s="121"/>
      <c r="H81" s="85"/>
      <c r="I81" s="122"/>
      <c r="J81" s="424"/>
      <c r="K81" s="425"/>
      <c r="L81" s="74"/>
      <c r="M81" s="74"/>
      <c r="N81" s="615"/>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11"/>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595"/>
      <c r="O83" s="301"/>
      <c r="Q83" s="292"/>
      <c r="R83" s="322"/>
      <c r="S83" s="322"/>
      <c r="T83" s="364"/>
      <c r="U83" s="365"/>
      <c r="V83" s="365"/>
      <c r="W83" s="108"/>
      <c r="X83" s="283"/>
    </row>
    <row r="84" spans="1:24" ht="15">
      <c r="A84" s="301"/>
      <c r="B84" s="272" t="s">
        <v>33</v>
      </c>
      <c r="C84" s="305"/>
      <c r="D84" s="874"/>
      <c r="E84" s="874"/>
      <c r="F84" s="873"/>
      <c r="G84" s="873"/>
      <c r="H84" s="873"/>
      <c r="I84" s="373"/>
      <c r="J84" s="886"/>
      <c r="K84" s="886"/>
      <c r="L84" s="886"/>
      <c r="M84" s="886"/>
      <c r="N84" s="616"/>
      <c r="O84" s="96"/>
      <c r="R84" s="375"/>
      <c r="S84" s="322"/>
      <c r="T84" s="322"/>
      <c r="U84" s="365"/>
      <c r="V84" s="365"/>
      <c r="W84" s="108"/>
      <c r="X84" s="283"/>
    </row>
    <row r="85" spans="1:24" ht="15">
      <c r="A85" s="301"/>
      <c r="B85" s="272"/>
      <c r="C85" s="305"/>
      <c r="D85" s="874"/>
      <c r="E85" s="874"/>
      <c r="F85" s="873"/>
      <c r="G85" s="873"/>
      <c r="H85" s="873"/>
      <c r="I85" s="373"/>
      <c r="J85" s="886"/>
      <c r="K85" s="886"/>
      <c r="L85" s="886"/>
      <c r="M85" s="886"/>
      <c r="N85" s="616"/>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61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11"/>
      <c r="R87" s="322"/>
      <c r="S87" s="322"/>
      <c r="T87" s="364"/>
      <c r="U87" s="365"/>
      <c r="V87" s="365"/>
      <c r="W87" s="108"/>
      <c r="X87" s="283"/>
    </row>
    <row r="88" spans="1:24" ht="8.25" customHeight="1">
      <c r="A88" s="171"/>
      <c r="B88" s="38"/>
      <c r="C88" s="38"/>
      <c r="D88" s="38"/>
      <c r="E88" s="38"/>
      <c r="F88" s="38"/>
      <c r="G88" s="39"/>
      <c r="H88" s="40"/>
      <c r="I88" s="67"/>
      <c r="J88" s="67"/>
      <c r="K88" s="128"/>
      <c r="L88" s="36"/>
      <c r="M88" s="36"/>
      <c r="N88" s="594"/>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595"/>
      <c r="O89" s="301"/>
      <c r="Q89" s="292"/>
      <c r="R89" s="322"/>
      <c r="S89" s="322"/>
      <c r="T89" s="364"/>
      <c r="U89" s="365"/>
      <c r="V89" s="365"/>
      <c r="W89" s="108"/>
      <c r="X89" s="283"/>
    </row>
    <row r="90" spans="1:24" ht="15">
      <c r="A90" s="377"/>
      <c r="B90" s="272"/>
      <c r="C90" s="305"/>
      <c r="D90" s="875"/>
      <c r="E90" s="876"/>
      <c r="F90" s="844"/>
      <c r="G90" s="844"/>
      <c r="H90" s="845"/>
      <c r="I90" s="376"/>
      <c r="J90" s="124"/>
      <c r="K90" s="127"/>
      <c r="L90" s="127"/>
      <c r="M90" s="127"/>
      <c r="N90" s="59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13"/>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598"/>
      <c r="W92" s="109"/>
      <c r="X92" s="283"/>
    </row>
    <row r="93" spans="1:24" s="253" customFormat="1" ht="12.75">
      <c r="A93" s="173"/>
      <c r="B93" s="79"/>
      <c r="C93" s="79"/>
      <c r="D93" s="90"/>
      <c r="E93" s="75"/>
      <c r="F93" s="75"/>
      <c r="G93" s="76"/>
      <c r="H93" s="18"/>
      <c r="I93" s="89"/>
      <c r="J93" s="89"/>
      <c r="K93" s="89"/>
      <c r="L93" s="89"/>
      <c r="M93" s="89"/>
      <c r="N93" s="618"/>
      <c r="Q93" s="287"/>
      <c r="W93" s="109"/>
      <c r="X93" s="283"/>
    </row>
    <row r="94" spans="1:20" ht="12.75" customHeight="1">
      <c r="A94" s="796" t="s">
        <v>273</v>
      </c>
      <c r="B94" s="796"/>
      <c r="C94" s="796"/>
      <c r="D94" s="796"/>
      <c r="E94" s="796"/>
      <c r="F94" s="796"/>
      <c r="G94" s="796"/>
      <c r="H94" s="796"/>
      <c r="I94" s="796"/>
      <c r="J94" s="796"/>
      <c r="K94" s="796"/>
      <c r="L94" s="796"/>
      <c r="M94" s="796"/>
      <c r="N94" s="611"/>
      <c r="O94" s="379"/>
      <c r="P94" s="380"/>
      <c r="Q94" s="380"/>
      <c r="R94" s="380"/>
      <c r="S94" s="380"/>
      <c r="T94" s="28"/>
    </row>
    <row r="95" spans="1:19" ht="7.5" customHeight="1" thickBot="1">
      <c r="A95" s="50"/>
      <c r="B95" s="50"/>
      <c r="C95" s="50"/>
      <c r="D95" s="50"/>
      <c r="E95" s="50"/>
      <c r="F95" s="50"/>
      <c r="G95" s="106"/>
      <c r="H95" s="50"/>
      <c r="I95" s="50"/>
      <c r="J95" s="105"/>
      <c r="K95" s="105"/>
      <c r="L95" s="105" t="s">
        <v>267</v>
      </c>
      <c r="M95" s="105"/>
      <c r="N95" s="611"/>
      <c r="O95" s="382"/>
      <c r="P95" s="380"/>
      <c r="Q95" s="380"/>
      <c r="R95" s="380"/>
      <c r="S95" s="380"/>
    </row>
    <row r="96" spans="1:19" ht="15" customHeight="1" thickBot="1">
      <c r="A96" s="428"/>
      <c r="B96" s="879" t="s">
        <v>36</v>
      </c>
      <c r="C96" s="879"/>
      <c r="D96" s="879"/>
      <c r="E96" s="879"/>
      <c r="F96" s="879"/>
      <c r="G96" s="879"/>
      <c r="H96" s="880"/>
      <c r="I96" s="690" t="s">
        <v>254</v>
      </c>
      <c r="J96" s="690" t="s">
        <v>255</v>
      </c>
      <c r="K96" s="690" t="s">
        <v>292</v>
      </c>
      <c r="L96" s="690" t="s">
        <v>293</v>
      </c>
      <c r="M96" s="611"/>
      <c r="N96" s="611"/>
      <c r="O96" s="382"/>
      <c r="P96" s="380"/>
      <c r="Q96" s="380"/>
      <c r="R96" s="380"/>
      <c r="S96" s="380"/>
    </row>
    <row r="97" spans="1:19" ht="44.25" customHeight="1" thickBot="1">
      <c r="A97" s="428"/>
      <c r="B97" s="858" t="s">
        <v>257</v>
      </c>
      <c r="C97" s="686"/>
      <c r="D97" s="690" t="s">
        <v>258</v>
      </c>
      <c r="E97" s="686"/>
      <c r="F97" s="690" t="s">
        <v>259</v>
      </c>
      <c r="G97" s="695"/>
      <c r="H97" s="690" t="s">
        <v>297</v>
      </c>
      <c r="I97" s="680"/>
      <c r="J97" s="680"/>
      <c r="K97" s="680"/>
      <c r="L97" s="680"/>
      <c r="M97" s="611"/>
      <c r="N97" s="611"/>
      <c r="O97" s="382"/>
      <c r="P97" s="380"/>
      <c r="Q97" s="380"/>
      <c r="R97" s="380"/>
      <c r="S97" s="380"/>
    </row>
    <row r="98" spans="1:19" ht="36">
      <c r="A98" s="428"/>
      <c r="B98" s="429" t="s">
        <v>280</v>
      </c>
      <c r="C98" s="430" t="s">
        <v>287</v>
      </c>
      <c r="D98" s="429" t="s">
        <v>280</v>
      </c>
      <c r="E98" s="430" t="s">
        <v>287</v>
      </c>
      <c r="F98" s="429" t="s">
        <v>280</v>
      </c>
      <c r="G98" s="430" t="s">
        <v>287</v>
      </c>
      <c r="H98" s="680"/>
      <c r="I98" s="680"/>
      <c r="J98" s="680"/>
      <c r="K98" s="680"/>
      <c r="L98" s="680"/>
      <c r="M98" s="611"/>
      <c r="N98" s="611"/>
      <c r="O98" s="382"/>
      <c r="P98" s="380"/>
      <c r="Q98" s="380"/>
      <c r="R98" s="380"/>
      <c r="S98" s="380"/>
    </row>
    <row r="99" spans="1:24" s="562" customFormat="1" ht="16.5" customHeight="1">
      <c r="A99" s="555"/>
      <c r="B99" s="556"/>
      <c r="C99" s="557"/>
      <c r="D99" s="556"/>
      <c r="E99" s="557"/>
      <c r="F99" s="556"/>
      <c r="G99" s="557"/>
      <c r="H99" s="556"/>
      <c r="I99" s="556"/>
      <c r="J99" s="556"/>
      <c r="K99" s="556"/>
      <c r="L99" s="556"/>
      <c r="M99" s="619"/>
      <c r="N99" s="619"/>
      <c r="O99" s="558"/>
      <c r="P99" s="559"/>
      <c r="Q99" s="560"/>
      <c r="R99" s="561"/>
      <c r="S99" s="561"/>
      <c r="T99" s="561"/>
      <c r="U99" s="561"/>
      <c r="V99" s="561"/>
      <c r="X99" s="563"/>
    </row>
    <row r="100" spans="1:22" s="51" customFormat="1" ht="12.75" customHeight="1">
      <c r="A100" s="428"/>
      <c r="B100" s="428"/>
      <c r="C100" s="428"/>
      <c r="D100" s="428"/>
      <c r="E100" s="428"/>
      <c r="F100" s="428"/>
      <c r="G100" s="428"/>
      <c r="H100" s="428"/>
      <c r="I100" s="428"/>
      <c r="J100" s="428"/>
      <c r="K100" s="428"/>
      <c r="L100" s="428"/>
      <c r="M100" s="431"/>
      <c r="N100" s="620"/>
      <c r="O100" s="475"/>
      <c r="P100" s="68"/>
      <c r="Q100" s="473"/>
      <c r="R100" s="474"/>
      <c r="S100" s="474"/>
      <c r="T100" s="474"/>
      <c r="U100" s="474"/>
      <c r="V100" s="474"/>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621"/>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621"/>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621"/>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621"/>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621"/>
      <c r="O105" s="475"/>
      <c r="P105" s="68"/>
      <c r="Q105" s="473"/>
      <c r="R105" s="474"/>
      <c r="S105" s="474"/>
      <c r="T105" s="474"/>
      <c r="U105" s="474"/>
      <c r="V105" s="474"/>
    </row>
    <row r="106" spans="1:22" ht="12.75" customHeight="1" hidden="1">
      <c r="A106" s="428"/>
      <c r="B106" s="428"/>
      <c r="C106" s="428"/>
      <c r="D106" s="441" t="s">
        <v>310</v>
      </c>
      <c r="E106" s="554">
        <f>IF(E102=0,0,(D99+H99+I99+J99+K99+L99)*E104)</f>
        <v>0</v>
      </c>
      <c r="F106" s="428"/>
      <c r="G106" s="428"/>
      <c r="H106" s="583" t="s">
        <v>309</v>
      </c>
      <c r="I106" s="641">
        <v>0.03</v>
      </c>
      <c r="J106" s="584">
        <f>I106*($D$99+$H$99+$I$99+$J$99+$K$99+$L$99)</f>
        <v>0</v>
      </c>
      <c r="L106" s="428"/>
      <c r="M106" s="181"/>
      <c r="N106" s="621"/>
      <c r="O106" s="385"/>
      <c r="P106" s="322"/>
      <c r="Q106" s="382"/>
      <c r="R106" s="380"/>
      <c r="S106" s="380"/>
      <c r="T106" s="380"/>
      <c r="U106" s="380"/>
      <c r="V106" s="380"/>
    </row>
    <row r="107" spans="1:22" ht="12.75" customHeight="1" hidden="1">
      <c r="A107" s="428"/>
      <c r="B107" s="428"/>
      <c r="C107" s="428"/>
      <c r="D107" s="428"/>
      <c r="E107" s="428"/>
      <c r="F107" s="428"/>
      <c r="G107" s="428"/>
      <c r="H107" s="440"/>
      <c r="L107" s="428"/>
      <c r="M107" s="181"/>
      <c r="N107" s="621"/>
      <c r="O107" s="385"/>
      <c r="P107" s="322"/>
      <c r="Q107" s="382"/>
      <c r="R107" s="380"/>
      <c r="S107" s="380"/>
      <c r="T107" s="380"/>
      <c r="U107" s="380"/>
      <c r="V107" s="380"/>
    </row>
    <row r="108" spans="1:22" ht="12.75" customHeight="1" hidden="1">
      <c r="A108" s="428"/>
      <c r="B108" s="428"/>
      <c r="C108" s="428"/>
      <c r="D108" s="428"/>
      <c r="E108" s="428"/>
      <c r="F108" s="428"/>
      <c r="G108" s="428"/>
      <c r="H108" s="440"/>
      <c r="L108" s="428"/>
      <c r="M108" s="181"/>
      <c r="N108" s="621"/>
      <c r="O108" s="385"/>
      <c r="P108" s="322"/>
      <c r="Q108" s="382"/>
      <c r="R108" s="380"/>
      <c r="S108" s="380"/>
      <c r="T108" s="380"/>
      <c r="U108" s="380"/>
      <c r="V108" s="380"/>
    </row>
    <row r="109" spans="1:22" ht="12.75" customHeight="1" hidden="1" thickBot="1">
      <c r="A109" s="643" t="s">
        <v>311</v>
      </c>
      <c r="B109" s="428"/>
      <c r="C109" s="428"/>
      <c r="D109" s="428"/>
      <c r="E109" s="428"/>
      <c r="F109" s="428"/>
      <c r="G109" s="428"/>
      <c r="H109" s="428"/>
      <c r="I109" s="428"/>
      <c r="J109" s="428"/>
      <c r="K109" s="428"/>
      <c r="L109" s="428"/>
      <c r="M109" s="120"/>
      <c r="N109" s="621"/>
      <c r="O109" s="385"/>
      <c r="P109" s="322"/>
      <c r="Q109" s="382"/>
      <c r="R109" s="380"/>
      <c r="S109" s="380"/>
      <c r="T109" s="380"/>
      <c r="U109" s="380"/>
      <c r="V109" s="380"/>
    </row>
    <row r="110" spans="1:22" ht="12.75" customHeight="1" hidden="1">
      <c r="A110" s="428"/>
      <c r="B110" s="428"/>
      <c r="C110" s="444"/>
      <c r="D110" s="445"/>
      <c r="E110" s="445"/>
      <c r="F110" s="445"/>
      <c r="G110" s="445"/>
      <c r="H110" s="445"/>
      <c r="I110" s="445"/>
      <c r="J110" s="445"/>
      <c r="K110" s="214"/>
      <c r="L110" s="51"/>
      <c r="M110" s="273"/>
      <c r="N110" s="622"/>
      <c r="O110" s="373"/>
      <c r="Q110" s="382"/>
      <c r="R110" s="380"/>
      <c r="S110" s="380"/>
      <c r="T110" s="380"/>
      <c r="U110" s="380"/>
      <c r="V110" s="380"/>
    </row>
    <row r="111" spans="1:22" ht="12.75" customHeight="1" hidden="1">
      <c r="A111" s="428"/>
      <c r="B111" s="428"/>
      <c r="C111" s="446"/>
      <c r="D111" s="51"/>
      <c r="E111" s="434" t="s">
        <v>319</v>
      </c>
      <c r="F111" s="552">
        <f>IF(E102="","",(E102+J104+J106)*E104)</f>
        <v>0</v>
      </c>
      <c r="G111" s="438"/>
      <c r="H111" s="438"/>
      <c r="I111" s="438"/>
      <c r="J111" s="438"/>
      <c r="K111" s="215"/>
      <c r="L111" s="51"/>
      <c r="M111" s="195"/>
      <c r="N111" s="623"/>
      <c r="O111" s="281"/>
      <c r="Q111" s="382"/>
      <c r="R111" s="380"/>
      <c r="S111" s="380"/>
      <c r="T111" s="380"/>
      <c r="U111" s="380"/>
      <c r="V111" s="380"/>
    </row>
    <row r="112" spans="1:22" ht="12.75" customHeight="1" hidden="1">
      <c r="A112" s="428"/>
      <c r="B112" s="428"/>
      <c r="C112" s="447"/>
      <c r="D112" s="434"/>
      <c r="E112" s="436"/>
      <c r="F112" s="438"/>
      <c r="G112" s="438"/>
      <c r="H112" s="438"/>
      <c r="I112" s="438"/>
      <c r="J112" s="438"/>
      <c r="K112" s="215"/>
      <c r="L112" s="51"/>
      <c r="M112" s="175"/>
      <c r="N112" s="624"/>
      <c r="O112" s="28"/>
      <c r="Q112" s="382"/>
      <c r="R112" s="380"/>
      <c r="S112" s="380"/>
      <c r="T112" s="380"/>
      <c r="U112" s="380"/>
      <c r="V112" s="380"/>
    </row>
    <row r="113" spans="1:22" ht="12.75" customHeight="1" hidden="1">
      <c r="A113" s="428"/>
      <c r="B113" s="428"/>
      <c r="C113" s="448"/>
      <c r="D113" s="438"/>
      <c r="E113" s="437" t="s">
        <v>264</v>
      </c>
      <c r="F113" s="567"/>
      <c r="G113" s="442" t="s">
        <v>265</v>
      </c>
      <c r="H113" s="442"/>
      <c r="I113" s="438"/>
      <c r="J113" s="438"/>
      <c r="K113" s="215"/>
      <c r="L113" s="51"/>
      <c r="M113" s="30"/>
      <c r="N113" s="625"/>
      <c r="O113" s="28"/>
      <c r="Q113" s="382"/>
      <c r="R113" s="380"/>
      <c r="S113" s="380"/>
      <c r="T113" s="380"/>
      <c r="U113" s="380"/>
      <c r="V113" s="380"/>
    </row>
    <row r="114" spans="1:22" ht="12.75" customHeight="1" hidden="1">
      <c r="A114" s="428"/>
      <c r="B114" s="428"/>
      <c r="C114" s="448"/>
      <c r="D114" s="438"/>
      <c r="E114" s="438"/>
      <c r="F114" s="567"/>
      <c r="G114" s="442" t="s">
        <v>266</v>
      </c>
      <c r="H114" s="442"/>
      <c r="I114" s="451"/>
      <c r="J114" s="438"/>
      <c r="K114" s="215"/>
      <c r="L114" s="51"/>
      <c r="M114" s="273"/>
      <c r="N114" s="626"/>
      <c r="O114" s="28"/>
      <c r="P114" s="322"/>
      <c r="Q114" s="382"/>
      <c r="R114" s="380"/>
      <c r="S114" s="380"/>
      <c r="T114" s="380"/>
      <c r="U114" s="380"/>
      <c r="V114" s="380"/>
    </row>
    <row r="115" spans="1:22" ht="12.75" customHeight="1" hidden="1">
      <c r="A115" s="428"/>
      <c r="B115" s="428"/>
      <c r="C115" s="448"/>
      <c r="D115" s="438"/>
      <c r="E115" s="438"/>
      <c r="F115" s="567"/>
      <c r="G115" s="644" t="s">
        <v>314</v>
      </c>
      <c r="H115" s="442"/>
      <c r="I115" s="451"/>
      <c r="J115" s="438"/>
      <c r="K115" s="215"/>
      <c r="L115" s="51"/>
      <c r="M115" s="273"/>
      <c r="N115" s="626"/>
      <c r="O115" s="28"/>
      <c r="P115" s="322"/>
      <c r="Q115" s="382"/>
      <c r="R115" s="380"/>
      <c r="S115" s="380"/>
      <c r="T115" s="380"/>
      <c r="U115" s="380"/>
      <c r="V115" s="380"/>
    </row>
    <row r="116" spans="1:22" ht="12.75" customHeight="1" hidden="1">
      <c r="A116" s="428"/>
      <c r="B116" s="428"/>
      <c r="C116" s="448"/>
      <c r="D116" s="438"/>
      <c r="E116" s="438"/>
      <c r="F116" s="442"/>
      <c r="G116" s="442"/>
      <c r="H116" s="442"/>
      <c r="I116" s="451"/>
      <c r="J116" s="438"/>
      <c r="K116" s="215"/>
      <c r="L116" s="51"/>
      <c r="M116" s="273"/>
      <c r="N116" s="626"/>
      <c r="O116" s="28"/>
      <c r="P116" s="322"/>
      <c r="Q116" s="382"/>
      <c r="R116" s="380"/>
      <c r="S116" s="380"/>
      <c r="T116" s="380"/>
      <c r="U116" s="380"/>
      <c r="V116" s="380"/>
    </row>
    <row r="117" spans="1:22" ht="12.75" customHeight="1" hidden="1">
      <c r="A117" s="428"/>
      <c r="B117" s="428"/>
      <c r="C117" s="645"/>
      <c r="D117" s="438"/>
      <c r="E117" s="438"/>
      <c r="G117" s="279" t="s">
        <v>315</v>
      </c>
      <c r="H117" s="646">
        <f>IF(K99="","",K99/F111)</f>
      </c>
      <c r="I117" s="451"/>
      <c r="J117" s="438"/>
      <c r="K117" s="215"/>
      <c r="L117" s="51"/>
      <c r="M117" s="273"/>
      <c r="N117" s="626"/>
      <c r="O117" s="28"/>
      <c r="P117" s="322"/>
      <c r="Q117" s="382"/>
      <c r="R117" s="380"/>
      <c r="S117" s="380"/>
      <c r="T117" s="380"/>
      <c r="U117" s="380"/>
      <c r="V117" s="380"/>
    </row>
    <row r="118" spans="1:22" ht="12.75" customHeight="1" hidden="1" thickBot="1">
      <c r="A118" s="428"/>
      <c r="B118" s="428"/>
      <c r="C118" s="449"/>
      <c r="D118" s="450"/>
      <c r="E118" s="450"/>
      <c r="F118" s="450"/>
      <c r="G118" s="450"/>
      <c r="H118" s="450"/>
      <c r="I118" s="450"/>
      <c r="J118" s="450"/>
      <c r="K118" s="216"/>
      <c r="L118" s="51"/>
      <c r="M118" s="273"/>
      <c r="N118" s="626"/>
      <c r="O118" s="378"/>
      <c r="P118" s="322"/>
      <c r="Q118" s="282"/>
      <c r="R118" s="380"/>
      <c r="S118" s="380"/>
      <c r="T118" s="380"/>
      <c r="U118" s="380"/>
      <c r="V118" s="380"/>
    </row>
    <row r="119" spans="1:22" ht="12.75" customHeight="1">
      <c r="A119" s="428"/>
      <c r="B119" s="428"/>
      <c r="C119" s="438"/>
      <c r="D119" s="438"/>
      <c r="E119" s="438"/>
      <c r="F119" s="438"/>
      <c r="G119" s="438"/>
      <c r="H119" s="438"/>
      <c r="I119" s="438"/>
      <c r="J119" s="438"/>
      <c r="K119" s="94"/>
      <c r="L119" s="51"/>
      <c r="M119" s="273"/>
      <c r="N119" s="626"/>
      <c r="O119" s="378"/>
      <c r="P119" s="322"/>
      <c r="Q119" s="282"/>
      <c r="R119" s="380"/>
      <c r="S119" s="380"/>
      <c r="T119" s="380"/>
      <c r="U119" s="380"/>
      <c r="V119" s="380"/>
    </row>
    <row r="120" spans="1:22" ht="12.75" customHeight="1">
      <c r="A120" s="51"/>
      <c r="B120" s="432"/>
      <c r="C120" s="432"/>
      <c r="D120" s="441" t="s">
        <v>312</v>
      </c>
      <c r="E120" s="554">
        <f>B99+D99+H99+I99+J99+K99+L99</f>
        <v>0</v>
      </c>
      <c r="I120" s="279" t="s">
        <v>313</v>
      </c>
      <c r="J120" s="553">
        <f>(B99+D99+H99)*68%+(I99+J99+K99+L99)*7%</f>
        <v>0</v>
      </c>
      <c r="N120" s="621"/>
      <c r="O120" s="385"/>
      <c r="P120" s="282"/>
      <c r="Q120" s="382"/>
      <c r="R120" s="380"/>
      <c r="S120" s="380"/>
      <c r="T120" s="380"/>
      <c r="U120" s="380"/>
      <c r="V120" s="380"/>
    </row>
    <row r="121" spans="1:22" ht="12.75" customHeight="1">
      <c r="A121" s="428"/>
      <c r="B121" s="428"/>
      <c r="C121" s="428"/>
      <c r="E121" s="565"/>
      <c r="N121" s="621"/>
      <c r="O121" s="385"/>
      <c r="P121" s="322"/>
      <c r="Q121" s="382"/>
      <c r="R121" s="380"/>
      <c r="S121" s="380"/>
      <c r="T121" s="380"/>
      <c r="U121" s="380"/>
      <c r="V121" s="380"/>
    </row>
    <row r="122" spans="1:22" ht="12.75" customHeight="1">
      <c r="A122" s="51"/>
      <c r="B122" s="432"/>
      <c r="C122" s="432"/>
      <c r="D122" s="441" t="s">
        <v>263</v>
      </c>
      <c r="E122" s="585">
        <v>0</v>
      </c>
      <c r="H122" s="433" t="s">
        <v>261</v>
      </c>
      <c r="I122" s="471">
        <v>0.68</v>
      </c>
      <c r="J122" s="553">
        <f>IF(I122&gt;68%,"MAX 68%",IF($I$29="Coût Complet",$I$122*($B$99+$D$99+$H$99),0))</f>
        <v>0</v>
      </c>
      <c r="N122" s="621"/>
      <c r="O122" s="385"/>
      <c r="P122" s="322"/>
      <c r="Q122" s="382"/>
      <c r="R122" s="380"/>
      <c r="S122" s="380"/>
      <c r="T122" s="380"/>
      <c r="U122" s="380"/>
      <c r="V122" s="380"/>
    </row>
    <row r="123" spans="1:22" ht="12.75" customHeight="1">
      <c r="A123" s="428"/>
      <c r="B123" s="428"/>
      <c r="C123" s="428"/>
      <c r="D123" s="642"/>
      <c r="E123" s="428"/>
      <c r="G123" s="428"/>
      <c r="H123" s="428"/>
      <c r="I123" s="428"/>
      <c r="J123" s="564"/>
      <c r="K123" s="428"/>
      <c r="N123" s="621"/>
      <c r="O123" s="385"/>
      <c r="P123" s="322"/>
      <c r="Q123" s="382"/>
      <c r="R123" s="380"/>
      <c r="S123" s="380"/>
      <c r="T123" s="380"/>
      <c r="U123" s="380"/>
      <c r="V123" s="380"/>
    </row>
    <row r="124" spans="1:22" ht="12.75" customHeight="1">
      <c r="A124" s="428"/>
      <c r="B124" s="428"/>
      <c r="C124" s="441"/>
      <c r="D124" s="441" t="s">
        <v>310</v>
      </c>
      <c r="E124" s="554">
        <f>IF(E120=0,0,(D99+H99+I99+J99+K99+L99)*E122)</f>
        <v>0</v>
      </c>
      <c r="G124" s="428"/>
      <c r="H124" s="433" t="s">
        <v>262</v>
      </c>
      <c r="I124" s="471">
        <v>0.07</v>
      </c>
      <c r="J124" s="553">
        <f>IF(I124&gt;7%,"MAX 7%",IF($I$29="Coût Complet",$I$124*(SUM($I$99:$L$99)),0))</f>
        <v>0</v>
      </c>
      <c r="K124" s="428"/>
      <c r="N124" s="621"/>
      <c r="O124" s="385"/>
      <c r="P124" s="322"/>
      <c r="Q124" s="382"/>
      <c r="R124" s="380"/>
      <c r="S124" s="380"/>
      <c r="T124" s="380"/>
      <c r="U124" s="380"/>
      <c r="V124" s="380"/>
    </row>
    <row r="125" spans="2:22" ht="12.75" customHeight="1">
      <c r="B125" s="428"/>
      <c r="C125" s="428"/>
      <c r="D125" s="428"/>
      <c r="E125" s="428"/>
      <c r="F125" s="428"/>
      <c r="G125" s="428"/>
      <c r="H125" s="428"/>
      <c r="I125" s="441"/>
      <c r="J125" s="443"/>
      <c r="K125" s="428"/>
      <c r="L125" s="428"/>
      <c r="M125" s="120"/>
      <c r="N125" s="621"/>
      <c r="O125" s="385"/>
      <c r="P125" s="322"/>
      <c r="Q125" s="382"/>
      <c r="R125" s="380"/>
      <c r="S125" s="380"/>
      <c r="T125" s="380"/>
      <c r="U125" s="380"/>
      <c r="V125" s="380"/>
    </row>
    <row r="126" spans="1:22" ht="12.75" customHeight="1" thickBot="1">
      <c r="A126" s="643" t="s">
        <v>311</v>
      </c>
      <c r="B126" s="428"/>
      <c r="C126" s="428"/>
      <c r="D126" s="428"/>
      <c r="E126" s="428"/>
      <c r="F126" s="428"/>
      <c r="G126" s="428"/>
      <c r="H126" s="428"/>
      <c r="I126" s="428"/>
      <c r="J126" s="428"/>
      <c r="K126" s="428"/>
      <c r="L126" s="428"/>
      <c r="M126" s="120"/>
      <c r="N126" s="621"/>
      <c r="O126" s="385"/>
      <c r="P126" s="322"/>
      <c r="Q126" s="382"/>
      <c r="R126" s="380"/>
      <c r="S126" s="380"/>
      <c r="T126" s="380"/>
      <c r="U126" s="380"/>
      <c r="V126" s="380"/>
    </row>
    <row r="127" spans="1:22" ht="12.75" customHeight="1">
      <c r="A127" s="428"/>
      <c r="B127" s="428"/>
      <c r="C127" s="444"/>
      <c r="D127" s="445"/>
      <c r="E127" s="445"/>
      <c r="F127" s="445"/>
      <c r="G127" s="445"/>
      <c r="H127" s="445"/>
      <c r="I127" s="445"/>
      <c r="J127" s="445"/>
      <c r="K127" s="214"/>
      <c r="L127" s="51"/>
      <c r="M127" s="273"/>
      <c r="N127" s="622"/>
      <c r="O127" s="373"/>
      <c r="Q127" s="382"/>
      <c r="R127" s="380"/>
      <c r="S127" s="380"/>
      <c r="T127" s="380"/>
      <c r="U127" s="380"/>
      <c r="V127" s="380"/>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623"/>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624"/>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625"/>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626"/>
      <c r="O131" s="28"/>
      <c r="P131" s="322"/>
      <c r="Q131" s="382"/>
      <c r="R131" s="380"/>
      <c r="S131" s="380"/>
      <c r="T131" s="380"/>
      <c r="U131" s="380"/>
      <c r="V131" s="380"/>
    </row>
    <row r="132" spans="1:22" ht="12.75" customHeight="1">
      <c r="A132" s="428"/>
      <c r="B132" s="428"/>
      <c r="C132" s="448"/>
      <c r="D132" s="438"/>
      <c r="E132" s="438"/>
      <c r="F132" s="567"/>
      <c r="G132" s="644" t="s">
        <v>314</v>
      </c>
      <c r="H132" s="442"/>
      <c r="I132" s="451"/>
      <c r="J132" s="438"/>
      <c r="K132" s="215"/>
      <c r="L132" s="51"/>
      <c r="M132" s="273"/>
      <c r="N132" s="626"/>
      <c r="O132" s="28"/>
      <c r="P132" s="322"/>
      <c r="Q132" s="382"/>
      <c r="R132" s="380"/>
      <c r="S132" s="380"/>
      <c r="T132" s="380"/>
      <c r="U132" s="380"/>
      <c r="V132" s="380"/>
    </row>
    <row r="133" spans="1:22" ht="12.75" customHeight="1">
      <c r="A133" s="428"/>
      <c r="B133" s="428"/>
      <c r="C133" s="448"/>
      <c r="D133" s="438"/>
      <c r="E133" s="438"/>
      <c r="F133" s="442"/>
      <c r="G133" s="442"/>
      <c r="H133" s="442"/>
      <c r="I133" s="451"/>
      <c r="J133" s="438"/>
      <c r="K133" s="215"/>
      <c r="L133" s="51"/>
      <c r="M133" s="273"/>
      <c r="N133" s="626"/>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626"/>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626"/>
      <c r="O135" s="378"/>
      <c r="P135" s="322"/>
      <c r="Q135" s="282"/>
      <c r="R135" s="380"/>
      <c r="S135" s="380"/>
      <c r="T135" s="380"/>
      <c r="U135" s="380"/>
      <c r="V135" s="380"/>
    </row>
    <row r="136" spans="1:25" ht="12.75" customHeight="1">
      <c r="A136" s="50"/>
      <c r="B136" s="50"/>
      <c r="C136" s="50"/>
      <c r="D136" s="50"/>
      <c r="E136" s="50"/>
      <c r="F136" s="50"/>
      <c r="G136" s="106"/>
      <c r="H136" s="50"/>
      <c r="I136" s="50"/>
      <c r="J136" s="105"/>
      <c r="K136" s="105"/>
      <c r="L136" s="105"/>
      <c r="M136" s="452"/>
      <c r="N136" s="627"/>
      <c r="O136" s="28"/>
      <c r="P136" s="322"/>
      <c r="Q136" s="389"/>
      <c r="R136" s="380"/>
      <c r="S136" s="380"/>
      <c r="T136" s="380"/>
      <c r="U136" s="380"/>
      <c r="V136" s="380"/>
      <c r="X136" s="301"/>
      <c r="Y136" s="301"/>
    </row>
    <row r="137" spans="1:22" ht="12.75" customHeight="1">
      <c r="A137" s="258" t="s">
        <v>278</v>
      </c>
      <c r="B137" s="258"/>
      <c r="C137" s="258"/>
      <c r="D137" s="258"/>
      <c r="E137" s="262"/>
      <c r="F137" s="259"/>
      <c r="G137" s="106"/>
      <c r="H137" s="50"/>
      <c r="I137" s="50"/>
      <c r="J137" s="105"/>
      <c r="K137" s="105"/>
      <c r="L137" s="105"/>
      <c r="M137" s="144"/>
      <c r="N137" s="625"/>
      <c r="O137" s="28"/>
      <c r="P137" s="322"/>
      <c r="Q137" s="389" t="s">
        <v>148</v>
      </c>
      <c r="R137" s="380"/>
      <c r="S137" s="380"/>
      <c r="T137" s="380"/>
      <c r="U137" s="380"/>
      <c r="V137" s="380"/>
    </row>
    <row r="138" spans="1:22" ht="12.75" customHeight="1">
      <c r="A138" s="258" t="s">
        <v>279</v>
      </c>
      <c r="B138" s="258"/>
      <c r="C138" s="258"/>
      <c r="D138" s="258"/>
      <c r="E138" s="260"/>
      <c r="F138" s="261"/>
      <c r="G138" s="106"/>
      <c r="H138" s="50"/>
      <c r="I138" s="50"/>
      <c r="J138" s="105"/>
      <c r="K138" s="105"/>
      <c r="L138" s="105"/>
      <c r="M138" s="144"/>
      <c r="N138" s="625"/>
      <c r="O138" s="28"/>
      <c r="P138" s="322"/>
      <c r="Q138" s="389" t="s">
        <v>149</v>
      </c>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625"/>
      <c r="O139" s="28"/>
      <c r="P139" s="322"/>
      <c r="Q139" s="389" t="s">
        <v>150</v>
      </c>
      <c r="R139" s="380"/>
      <c r="S139" s="380"/>
      <c r="T139" s="380"/>
      <c r="U139" s="380"/>
      <c r="V139" s="380"/>
    </row>
    <row r="140" spans="1:22" ht="15" customHeight="1">
      <c r="A140" s="794" t="s">
        <v>286</v>
      </c>
      <c r="B140" s="794"/>
      <c r="C140" s="794"/>
      <c r="D140" s="794"/>
      <c r="E140" s="794"/>
      <c r="F140" s="794"/>
      <c r="G140" s="794"/>
      <c r="H140" s="794"/>
      <c r="I140" s="794"/>
      <c r="J140" s="794"/>
      <c r="K140" s="794"/>
      <c r="L140" s="794"/>
      <c r="M140" s="794"/>
      <c r="N140" s="625"/>
      <c r="O140" s="28"/>
      <c r="P140" s="322"/>
      <c r="Q140" s="389"/>
      <c r="R140" s="380"/>
      <c r="S140" s="380"/>
      <c r="T140" s="380"/>
      <c r="U140" s="380"/>
      <c r="V140" s="380"/>
    </row>
    <row r="141" spans="1:22" ht="12.75" customHeight="1">
      <c r="A141" s="266"/>
      <c r="B141" s="265"/>
      <c r="C141" s="265"/>
      <c r="D141" s="265"/>
      <c r="E141" s="265"/>
      <c r="F141" s="265"/>
      <c r="G141" s="265"/>
      <c r="H141" s="265"/>
      <c r="I141" s="133"/>
      <c r="J141" s="134"/>
      <c r="K141" s="134"/>
      <c r="L141" s="193"/>
      <c r="M141" s="19"/>
      <c r="N141" s="625"/>
      <c r="O141" s="28"/>
      <c r="P141" s="322"/>
      <c r="Q141" s="389"/>
      <c r="R141" s="380"/>
      <c r="S141" s="380"/>
      <c r="T141" s="380"/>
      <c r="U141" s="380"/>
      <c r="V141" s="380"/>
    </row>
    <row r="142" spans="1:22" ht="12.75" customHeight="1">
      <c r="A142" s="98"/>
      <c r="B142" s="98"/>
      <c r="C142" s="267" t="s">
        <v>281</v>
      </c>
      <c r="D142" s="810"/>
      <c r="E142" s="810"/>
      <c r="F142" s="810"/>
      <c r="G142" s="810"/>
      <c r="H142" s="268"/>
      <c r="I142" s="51"/>
      <c r="L142" s="193"/>
      <c r="M142" s="19"/>
      <c r="N142" s="625"/>
      <c r="O142" s="28"/>
      <c r="P142" s="322"/>
      <c r="Q142" s="389"/>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625"/>
      <c r="O143" s="28"/>
      <c r="P143" s="322"/>
      <c r="Q143" s="389"/>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625"/>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625"/>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621"/>
      <c r="O146" s="385"/>
      <c r="P146" s="322"/>
      <c r="Q146" s="389" t="s">
        <v>151</v>
      </c>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621"/>
      <c r="O147" s="385"/>
      <c r="P147" s="322"/>
      <c r="Q147" s="389" t="s">
        <v>4</v>
      </c>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621"/>
      <c r="O148" s="385"/>
      <c r="P148" s="322"/>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628"/>
      <c r="O149" s="385"/>
      <c r="P149" s="322"/>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628"/>
      <c r="O150" s="385"/>
      <c r="P150" s="322"/>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628"/>
      <c r="O151" s="385"/>
      <c r="P151" s="322"/>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628"/>
      <c r="O152" s="385"/>
      <c r="P152" s="322"/>
      <c r="Q152" s="38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628"/>
      <c r="O153" s="385"/>
      <c r="P153" s="322"/>
      <c r="Q153" s="382"/>
      <c r="R153" s="282"/>
      <c r="S153" s="380"/>
      <c r="T153" s="380"/>
      <c r="U153" s="380"/>
      <c r="V153" s="380"/>
    </row>
    <row r="154" spans="1:22" ht="12.75" customHeight="1">
      <c r="A154" s="397"/>
      <c r="B154" s="771"/>
      <c r="C154" s="772"/>
      <c r="D154" s="772"/>
      <c r="E154" s="772"/>
      <c r="F154" s="772"/>
      <c r="G154" s="773"/>
      <c r="H154" s="771"/>
      <c r="I154" s="772"/>
      <c r="J154" s="773"/>
      <c r="K154" s="568"/>
      <c r="L154" s="568"/>
      <c r="M154" s="386"/>
      <c r="N154" s="628"/>
      <c r="O154" s="385"/>
      <c r="P154" s="322"/>
      <c r="Q154" s="38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628"/>
      <c r="O155" s="385"/>
      <c r="P155" s="322"/>
      <c r="Q155" s="38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629"/>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630"/>
      <c r="O157" s="385"/>
      <c r="P157" s="322"/>
      <c r="Q157" s="382"/>
      <c r="R157" s="380"/>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63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629"/>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629"/>
      <c r="O160" s="385" t="s">
        <v>1</v>
      </c>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629"/>
      <c r="O161" s="385" t="s">
        <v>2</v>
      </c>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629"/>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629"/>
      <c r="O163" s="385"/>
      <c r="P163" s="322"/>
      <c r="Q163" s="382"/>
      <c r="R163" s="380"/>
      <c r="S163" s="380"/>
      <c r="T163" s="380"/>
      <c r="U163" s="380"/>
      <c r="V163" s="380"/>
    </row>
    <row r="164" spans="1:22" ht="12.75" customHeight="1">
      <c r="A164" s="174"/>
      <c r="B164" s="175"/>
      <c r="C164" s="175"/>
      <c r="D164" s="175"/>
      <c r="E164" s="175"/>
      <c r="F164" s="175"/>
      <c r="G164" s="175"/>
      <c r="H164" s="175"/>
      <c r="I164" s="175"/>
      <c r="J164" s="175"/>
      <c r="K164" s="175"/>
      <c r="L164" s="175"/>
      <c r="M164" s="391"/>
      <c r="N164" s="632"/>
      <c r="O164" s="108"/>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632"/>
      <c r="O165" s="108"/>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633"/>
      <c r="O166" s="108"/>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632"/>
      <c r="O167" s="108"/>
      <c r="P167" s="322"/>
      <c r="Q167" s="382"/>
      <c r="R167" s="380"/>
      <c r="S167" s="380"/>
      <c r="T167" s="380"/>
      <c r="U167" s="380"/>
      <c r="V167" s="380"/>
    </row>
    <row r="168" spans="13:22" ht="12.75">
      <c r="M168" s="110"/>
      <c r="N168" s="632"/>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632"/>
      <c r="O169" s="108"/>
      <c r="P169" s="322"/>
      <c r="Q169" s="382"/>
      <c r="R169" s="380"/>
      <c r="S169" s="380"/>
      <c r="T169" s="380"/>
      <c r="U169" s="380"/>
      <c r="V169" s="380"/>
    </row>
    <row r="170" spans="1:22" ht="12.75">
      <c r="A170" s="67"/>
      <c r="L170" s="144"/>
      <c r="M170" s="160"/>
      <c r="N170" s="63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63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63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63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63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635"/>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635"/>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632"/>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59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636"/>
      <c r="P179" s="322"/>
      <c r="Q179" s="382"/>
      <c r="R179" s="380"/>
      <c r="S179" s="380"/>
      <c r="T179" s="380"/>
      <c r="U179" s="380"/>
      <c r="V179" s="380"/>
    </row>
    <row r="180" spans="1:22" ht="12.75" customHeight="1">
      <c r="A180" s="67"/>
      <c r="B180" s="98" t="s">
        <v>110</v>
      </c>
      <c r="C180" s="98"/>
      <c r="D180" s="98"/>
      <c r="E180" s="140"/>
      <c r="F180" s="211" t="s">
        <v>2</v>
      </c>
      <c r="G180" s="134"/>
      <c r="H180" s="134"/>
      <c r="I180" s="134"/>
      <c r="J180" s="134"/>
      <c r="K180" s="134"/>
      <c r="L180" s="135"/>
      <c r="M180" s="160"/>
      <c r="N180" s="636"/>
      <c r="P180" s="322"/>
      <c r="Q180" s="382"/>
      <c r="R180" s="380"/>
      <c r="S180" s="380"/>
      <c r="T180" s="380"/>
      <c r="U180" s="380"/>
      <c r="V180" s="380"/>
    </row>
    <row r="181" spans="1:22" ht="12.75" customHeight="1">
      <c r="A181" s="67"/>
      <c r="B181" s="98" t="s">
        <v>111</v>
      </c>
      <c r="C181" s="98"/>
      <c r="D181" s="98"/>
      <c r="E181" s="140"/>
      <c r="F181" s="211" t="s">
        <v>2</v>
      </c>
      <c r="G181" s="141"/>
      <c r="H181" s="140"/>
      <c r="I181" s="133"/>
      <c r="J181" s="134"/>
      <c r="K181" s="134"/>
      <c r="L181" s="135"/>
      <c r="M181" s="160"/>
      <c r="N181" s="636"/>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2</v>
      </c>
      <c r="M182" s="110"/>
      <c r="N182" s="636"/>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636"/>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636"/>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636"/>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637"/>
      <c r="O187" s="28"/>
      <c r="P187" s="322"/>
      <c r="Q187" s="382"/>
      <c r="R187" s="380"/>
      <c r="S187" s="380"/>
      <c r="T187" s="380"/>
      <c r="U187" s="380"/>
      <c r="V187" s="380"/>
    </row>
    <row r="188" spans="1:24" ht="12.75" customHeight="1">
      <c r="A188" s="17"/>
      <c r="B188" s="789" t="s">
        <v>195</v>
      </c>
      <c r="C188" s="789"/>
      <c r="D188" s="789"/>
      <c r="E188" s="789"/>
      <c r="F188" s="789"/>
      <c r="G188" s="789"/>
      <c r="H188" s="790"/>
      <c r="I188" s="790"/>
      <c r="J188" s="211"/>
      <c r="K188" s="110"/>
      <c r="L188" s="110"/>
      <c r="M188" s="352"/>
      <c r="N188" s="638"/>
      <c r="O188" s="28"/>
      <c r="P188" s="322"/>
      <c r="Q188" s="382"/>
      <c r="R188" s="380"/>
      <c r="S188" s="380"/>
      <c r="T188" s="380"/>
      <c r="U188" s="380"/>
      <c r="V188" s="380"/>
      <c r="X188" s="301"/>
    </row>
    <row r="189" spans="1:22" ht="12.75" customHeight="1">
      <c r="A189" s="17"/>
      <c r="B189" s="163"/>
      <c r="C189" s="163"/>
      <c r="D189" s="163"/>
      <c r="E189" s="163"/>
      <c r="F189" s="163"/>
      <c r="G189" s="163"/>
      <c r="H189" s="15"/>
      <c r="I189" s="15"/>
      <c r="J189" s="406"/>
      <c r="K189" s="110"/>
      <c r="L189" s="110"/>
      <c r="M189" s="352"/>
      <c r="N189" s="604"/>
      <c r="O189" s="28"/>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P191" s="322"/>
      <c r="Q191" s="382"/>
      <c r="R191" s="380"/>
      <c r="S191" s="380"/>
      <c r="T191" s="380"/>
      <c r="U191" s="380"/>
      <c r="V191" s="380"/>
    </row>
    <row r="192" spans="1:22" ht="12.75" customHeight="1">
      <c r="A192" s="17"/>
      <c r="B192" s="789" t="s">
        <v>154</v>
      </c>
      <c r="C192" s="789"/>
      <c r="D192" s="789"/>
      <c r="E192" s="789"/>
      <c r="F192" s="789"/>
      <c r="G192" s="789"/>
      <c r="H192" s="790"/>
      <c r="I192" s="790"/>
      <c r="J192" s="211"/>
      <c r="K192" s="110"/>
      <c r="L192" s="110"/>
      <c r="M192" s="388"/>
      <c r="N192" s="639"/>
      <c r="O192" s="28"/>
      <c r="P192" s="322"/>
      <c r="Q192" s="382"/>
      <c r="R192" s="380"/>
      <c r="S192" s="380"/>
      <c r="T192" s="380"/>
      <c r="U192" s="380"/>
      <c r="V192" s="380"/>
    </row>
    <row r="193" spans="1:24" ht="12.75" customHeight="1">
      <c r="A193" s="17"/>
      <c r="B193" s="111"/>
      <c r="C193" s="111"/>
      <c r="D193" s="111"/>
      <c r="E193" s="111"/>
      <c r="F193" s="111"/>
      <c r="G193" s="111"/>
      <c r="H193" s="111"/>
      <c r="I193" s="15"/>
      <c r="J193" s="230"/>
      <c r="K193" s="110"/>
      <c r="L193" s="110"/>
      <c r="P193" s="322"/>
      <c r="Q193" s="382"/>
      <c r="R193" s="380"/>
      <c r="S193" s="380"/>
      <c r="T193" s="380"/>
      <c r="U193" s="380"/>
      <c r="V193" s="380"/>
      <c r="X193" s="301"/>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P196" s="322"/>
      <c r="Q196" s="382"/>
      <c r="R196" s="380"/>
      <c r="S196" s="380"/>
      <c r="T196" s="380"/>
      <c r="U196" s="380"/>
      <c r="V196" s="380"/>
    </row>
    <row r="197" spans="1:22" ht="12.75" customHeight="1">
      <c r="A197" s="405"/>
      <c r="B197" s="878"/>
      <c r="C197" s="878"/>
      <c r="D197" s="878"/>
      <c r="E197" s="878"/>
      <c r="F197" s="878"/>
      <c r="G197" s="878"/>
      <c r="H197" s="878"/>
      <c r="I197" s="878"/>
      <c r="J197" s="878"/>
      <c r="K197" s="878"/>
      <c r="L197" s="878"/>
      <c r="P197" s="322"/>
      <c r="Q197" s="407"/>
      <c r="R197" s="127"/>
      <c r="S197" s="127"/>
      <c r="T197" s="380"/>
      <c r="U197" s="380"/>
      <c r="V197" s="380"/>
    </row>
    <row r="198" spans="1:22" ht="5.25" customHeight="1">
      <c r="A198" s="405"/>
      <c r="B198" s="878"/>
      <c r="C198" s="878"/>
      <c r="D198" s="878"/>
      <c r="E198" s="878"/>
      <c r="F198" s="878"/>
      <c r="G198" s="878"/>
      <c r="H198" s="878"/>
      <c r="I198" s="878"/>
      <c r="J198" s="878"/>
      <c r="K198" s="878"/>
      <c r="L198" s="878"/>
      <c r="P198" s="322"/>
      <c r="Q198" s="407"/>
      <c r="R198" s="127"/>
      <c r="S198" s="127"/>
      <c r="T198" s="380"/>
      <c r="U198" s="380"/>
      <c r="V198" s="380"/>
    </row>
    <row r="199" spans="1:22" ht="12.75" customHeight="1">
      <c r="A199" s="405"/>
      <c r="B199" s="878"/>
      <c r="C199" s="878"/>
      <c r="D199" s="878"/>
      <c r="E199" s="878"/>
      <c r="F199" s="878"/>
      <c r="G199" s="878"/>
      <c r="H199" s="878"/>
      <c r="I199" s="878"/>
      <c r="J199" s="878"/>
      <c r="K199" s="878"/>
      <c r="L199" s="878"/>
      <c r="P199" s="110"/>
      <c r="Q199" s="408"/>
      <c r="R199" s="200"/>
      <c r="S199" s="127"/>
      <c r="T199" s="380"/>
      <c r="U199" s="380"/>
      <c r="V199" s="380"/>
    </row>
    <row r="200" spans="1:22" ht="5.25" customHeight="1">
      <c r="A200" s="405"/>
      <c r="B200" s="878"/>
      <c r="C200" s="878"/>
      <c r="D200" s="878"/>
      <c r="E200" s="878"/>
      <c r="F200" s="878"/>
      <c r="G200" s="878"/>
      <c r="H200" s="878"/>
      <c r="I200" s="878"/>
      <c r="J200" s="878"/>
      <c r="K200" s="878"/>
      <c r="L200" s="878"/>
      <c r="P200" s="322"/>
      <c r="Q200" s="408"/>
      <c r="R200" s="200"/>
      <c r="S200" s="127"/>
      <c r="T200" s="380"/>
      <c r="U200" s="380"/>
      <c r="V200" s="380"/>
    </row>
    <row r="201" spans="1:22" ht="12.75" customHeight="1">
      <c r="A201" s="405"/>
      <c r="B201" s="878"/>
      <c r="C201" s="878"/>
      <c r="D201" s="878"/>
      <c r="E201" s="878"/>
      <c r="F201" s="878"/>
      <c r="G201" s="878"/>
      <c r="H201" s="878"/>
      <c r="I201" s="878"/>
      <c r="J201" s="878"/>
      <c r="K201" s="878"/>
      <c r="L201" s="878"/>
      <c r="P201" s="322"/>
      <c r="Q201" s="408"/>
      <c r="R201" s="200"/>
      <c r="S201" s="127"/>
      <c r="T201" s="380"/>
      <c r="U201" s="380"/>
      <c r="V201" s="380"/>
    </row>
    <row r="202" spans="1:24" ht="12.75" customHeight="1">
      <c r="A202" s="405"/>
      <c r="B202" s="878"/>
      <c r="C202" s="878"/>
      <c r="D202" s="878"/>
      <c r="E202" s="878"/>
      <c r="F202" s="878"/>
      <c r="G202" s="878"/>
      <c r="H202" s="878"/>
      <c r="I202" s="878"/>
      <c r="J202" s="878"/>
      <c r="K202" s="878"/>
      <c r="L202" s="878"/>
      <c r="P202" s="322"/>
      <c r="Q202" s="409"/>
      <c r="R202" s="410"/>
      <c r="S202" s="127"/>
      <c r="T202" s="380"/>
      <c r="U202" s="380"/>
      <c r="V202" s="380"/>
      <c r="X202" s="301"/>
    </row>
    <row r="203" spans="1:24" ht="5.25" customHeight="1">
      <c r="A203" s="405"/>
      <c r="B203" s="110"/>
      <c r="C203" s="404"/>
      <c r="D203" s="110"/>
      <c r="E203" s="404"/>
      <c r="F203" s="110"/>
      <c r="G203" s="110"/>
      <c r="H203" s="110"/>
      <c r="I203" s="110"/>
      <c r="J203" s="110"/>
      <c r="K203" s="110"/>
      <c r="L203" s="110"/>
      <c r="P203" s="322"/>
      <c r="Q203" s="407"/>
      <c r="R203" s="127"/>
      <c r="S203" s="127"/>
      <c r="T203" s="380"/>
      <c r="U203" s="380"/>
      <c r="V203" s="380"/>
      <c r="X203" s="301"/>
    </row>
    <row r="204" spans="1:24" ht="12.75" customHeight="1">
      <c r="A204" s="787" t="s">
        <v>159</v>
      </c>
      <c r="B204" s="787"/>
      <c r="C204" s="787"/>
      <c r="D204" s="787"/>
      <c r="E204" s="787"/>
      <c r="F204" s="787"/>
      <c r="G204" s="787"/>
      <c r="H204" s="787"/>
      <c r="I204" s="787"/>
      <c r="J204" s="787"/>
      <c r="K204" s="787"/>
      <c r="L204" s="787"/>
      <c r="M204" s="787"/>
      <c r="P204" s="322"/>
      <c r="Q204" s="407"/>
      <c r="R204" s="127"/>
      <c r="S204" s="127"/>
      <c r="T204" s="380"/>
      <c r="U204" s="380"/>
      <c r="V204" s="380"/>
      <c r="X204" s="301"/>
    </row>
    <row r="205" spans="1:22" ht="12.75" customHeight="1">
      <c r="A205" s="301"/>
      <c r="B205" s="887"/>
      <c r="C205" s="887"/>
      <c r="D205" s="887"/>
      <c r="E205" s="887"/>
      <c r="F205" s="887"/>
      <c r="G205" s="887"/>
      <c r="H205" s="887"/>
      <c r="I205" s="887"/>
      <c r="J205" s="887"/>
      <c r="K205" s="887"/>
      <c r="L205" s="887"/>
      <c r="P205" s="322"/>
      <c r="Q205" s="382"/>
      <c r="R205" s="380"/>
      <c r="S205" s="380"/>
      <c r="T205" s="380"/>
      <c r="U205" s="380"/>
      <c r="V205" s="380"/>
    </row>
    <row r="206" spans="1:22" ht="12.75" customHeight="1">
      <c r="A206" s="301"/>
      <c r="B206" s="887"/>
      <c r="C206" s="887"/>
      <c r="D206" s="887"/>
      <c r="E206" s="887"/>
      <c r="F206" s="887"/>
      <c r="G206" s="887"/>
      <c r="H206" s="887"/>
      <c r="I206" s="887"/>
      <c r="J206" s="887"/>
      <c r="K206" s="887"/>
      <c r="L206" s="887"/>
      <c r="P206" s="322"/>
      <c r="Q206" s="382"/>
      <c r="R206" s="380"/>
      <c r="S206" s="380"/>
      <c r="T206" s="380"/>
      <c r="U206" s="380"/>
      <c r="V206" s="380"/>
    </row>
    <row r="207" spans="1:22" ht="12.75" customHeight="1">
      <c r="A207" s="301"/>
      <c r="B207" s="887"/>
      <c r="C207" s="887"/>
      <c r="D207" s="887"/>
      <c r="E207" s="887"/>
      <c r="F207" s="887"/>
      <c r="G207" s="887"/>
      <c r="H207" s="887"/>
      <c r="I207" s="887"/>
      <c r="J207" s="887"/>
      <c r="K207" s="887"/>
      <c r="L207" s="887"/>
      <c r="P207" s="322"/>
      <c r="Q207" s="382"/>
      <c r="R207" s="380"/>
      <c r="S207" s="380"/>
      <c r="T207" s="380"/>
      <c r="U207" s="380"/>
      <c r="V207" s="380"/>
    </row>
    <row r="208" spans="1:22" ht="12.75" customHeight="1">
      <c r="A208" s="301"/>
      <c r="B208" s="887"/>
      <c r="C208" s="887"/>
      <c r="D208" s="887"/>
      <c r="E208" s="887"/>
      <c r="F208" s="887"/>
      <c r="G208" s="887"/>
      <c r="H208" s="887"/>
      <c r="I208" s="887"/>
      <c r="J208" s="887"/>
      <c r="K208" s="887"/>
      <c r="L208" s="887"/>
      <c r="P208" s="322" t="s">
        <v>146</v>
      </c>
      <c r="Q208" s="382"/>
      <c r="R208" s="380"/>
      <c r="S208" s="380"/>
      <c r="T208" s="380"/>
      <c r="U208" s="380"/>
      <c r="V208" s="380"/>
    </row>
    <row r="209" spans="1:22" ht="12.75" customHeight="1">
      <c r="A209" s="301"/>
      <c r="B209" s="887"/>
      <c r="C209" s="887"/>
      <c r="D209" s="887"/>
      <c r="E209" s="887"/>
      <c r="F209" s="887"/>
      <c r="G209" s="887"/>
      <c r="H209" s="887"/>
      <c r="I209" s="887"/>
      <c r="J209" s="887"/>
      <c r="K209" s="887"/>
      <c r="L209" s="887"/>
      <c r="P209" s="322" t="s">
        <v>147</v>
      </c>
      <c r="Q209" s="382"/>
      <c r="R209" s="380"/>
      <c r="S209" s="380"/>
      <c r="T209" s="380"/>
      <c r="U209" s="380"/>
      <c r="V209" s="380"/>
    </row>
    <row r="210" spans="1:24" ht="12.75" customHeight="1">
      <c r="A210" s="301"/>
      <c r="B210" s="887"/>
      <c r="C210" s="887"/>
      <c r="D210" s="887"/>
      <c r="E210" s="887"/>
      <c r="F210" s="887"/>
      <c r="G210" s="887"/>
      <c r="H210" s="887"/>
      <c r="I210" s="887"/>
      <c r="J210" s="887"/>
      <c r="K210" s="887"/>
      <c r="L210" s="887"/>
      <c r="P210" s="322"/>
      <c r="Q210" s="379"/>
      <c r="R210" s="380"/>
      <c r="S210" s="380"/>
      <c r="T210" s="380"/>
      <c r="U210" s="380"/>
      <c r="V210" s="380"/>
      <c r="W210" s="28"/>
      <c r="X210" s="301"/>
    </row>
    <row r="211" spans="1:24" ht="7.5" customHeight="1">
      <c r="A211" s="301"/>
      <c r="B211" s="887"/>
      <c r="C211" s="887"/>
      <c r="D211" s="887"/>
      <c r="E211" s="887"/>
      <c r="F211" s="887"/>
      <c r="G211" s="887"/>
      <c r="H211" s="887"/>
      <c r="I211" s="887"/>
      <c r="J211" s="887"/>
      <c r="K211" s="887"/>
      <c r="L211" s="887"/>
      <c r="P211" s="322"/>
      <c r="Q211" s="379"/>
      <c r="R211" s="380"/>
      <c r="S211" s="380"/>
      <c r="T211" s="380"/>
      <c r="U211" s="380"/>
      <c r="V211" s="380"/>
      <c r="W211" s="28"/>
      <c r="X211" s="301"/>
    </row>
    <row r="212" spans="16:24" ht="12.75" customHeight="1">
      <c r="P212" s="322"/>
      <c r="Q212" s="379"/>
      <c r="R212" s="380"/>
      <c r="S212" s="380"/>
      <c r="T212" s="380"/>
      <c r="U212" s="380"/>
      <c r="V212" s="380"/>
      <c r="W212" s="28"/>
      <c r="X212" s="301"/>
    </row>
    <row r="213" spans="1:24" ht="12.75" customHeight="1">
      <c r="A213" s="146"/>
      <c r="B213" s="38"/>
      <c r="C213" s="76"/>
      <c r="D213" s="145"/>
      <c r="E213" s="38"/>
      <c r="F213" s="76"/>
      <c r="G213" s="145"/>
      <c r="H213" s="145"/>
      <c r="I213" s="19"/>
      <c r="J213" s="19"/>
      <c r="K213" s="19"/>
      <c r="L213" s="19"/>
      <c r="M213" s="51"/>
      <c r="P213" s="322"/>
      <c r="Q213" s="379"/>
      <c r="R213" s="380"/>
      <c r="S213" s="380"/>
      <c r="T213" s="380"/>
      <c r="U213" s="380"/>
      <c r="V213" s="380"/>
      <c r="W213" s="28"/>
      <c r="X213" s="301"/>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597"/>
      <c r="O215" s="278"/>
      <c r="P215" s="393"/>
      <c r="Q215" s="411"/>
      <c r="R215" s="412"/>
      <c r="S215" s="412"/>
      <c r="T215" s="412"/>
      <c r="U215" s="412"/>
      <c r="V215" s="412"/>
      <c r="W215" s="413"/>
      <c r="X215" s="414"/>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22"/>
      <c r="Q219" s="379"/>
      <c r="R219" s="380"/>
      <c r="S219" s="380"/>
      <c r="T219" s="380"/>
      <c r="U219" s="380"/>
      <c r="V219" s="380"/>
      <c r="W219" s="28"/>
      <c r="X219" s="301"/>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3" s="373" customFormat="1" ht="13.5" hidden="1">
      <c r="A232" s="278"/>
      <c r="B232" s="278"/>
      <c r="C232" s="278"/>
      <c r="D232" s="278"/>
      <c r="E232" s="278"/>
      <c r="F232" s="278"/>
      <c r="G232" s="278"/>
      <c r="H232" s="278"/>
      <c r="I232" s="278"/>
      <c r="J232" s="278"/>
      <c r="K232" s="278"/>
      <c r="L232" s="278"/>
      <c r="M232" s="278"/>
      <c r="N232" s="597"/>
      <c r="O232" s="278"/>
      <c r="P232" s="416"/>
      <c r="Q232" s="417"/>
      <c r="R232" s="418"/>
      <c r="S232" s="230"/>
      <c r="T232" s="418"/>
      <c r="U232" s="418"/>
      <c r="V232" s="418"/>
      <c r="W232" s="28"/>
    </row>
    <row r="233" spans="1:23" s="281" customFormat="1" ht="131.25" customHeight="1" hidden="1">
      <c r="A233" s="278"/>
      <c r="B233" s="278"/>
      <c r="C233" s="278"/>
      <c r="D233" s="278"/>
      <c r="E233" s="278"/>
      <c r="F233" s="278"/>
      <c r="G233" s="278"/>
      <c r="H233" s="278"/>
      <c r="I233" s="278"/>
      <c r="J233" s="278"/>
      <c r="K233" s="278"/>
      <c r="L233" s="278"/>
      <c r="M233" s="278"/>
      <c r="N233" s="597"/>
      <c r="O233" s="278"/>
      <c r="W233" s="419"/>
    </row>
    <row r="234" spans="1:23" s="28" customFormat="1" ht="12" customHeight="1" hidden="1">
      <c r="A234" s="278"/>
      <c r="B234" s="278"/>
      <c r="C234" s="278"/>
      <c r="D234" s="278"/>
      <c r="E234" s="278"/>
      <c r="F234" s="278"/>
      <c r="G234" s="278"/>
      <c r="H234" s="278"/>
      <c r="I234" s="278"/>
      <c r="J234" s="278"/>
      <c r="K234" s="278"/>
      <c r="L234" s="278"/>
      <c r="M234" s="278"/>
      <c r="N234" s="597"/>
      <c r="O234" s="278"/>
      <c r="W234" s="378"/>
    </row>
    <row r="235" spans="1:19" s="28" customFormat="1" ht="12.75" hidden="1">
      <c r="A235" s="278"/>
      <c r="B235" s="278"/>
      <c r="C235" s="278"/>
      <c r="D235" s="278"/>
      <c r="E235" s="278"/>
      <c r="F235" s="278"/>
      <c r="G235" s="278"/>
      <c r="H235" s="278"/>
      <c r="I235" s="278"/>
      <c r="J235" s="278"/>
      <c r="K235" s="278"/>
      <c r="L235" s="278"/>
      <c r="M235" s="278"/>
      <c r="N235" s="597"/>
      <c r="O235" s="278"/>
      <c r="S235" s="378"/>
    </row>
    <row r="236" spans="1:19" s="28" customFormat="1" ht="23.25" customHeight="1" hidden="1">
      <c r="A236" s="278"/>
      <c r="B236" s="278"/>
      <c r="C236" s="278"/>
      <c r="D236" s="278"/>
      <c r="E236" s="278"/>
      <c r="F236" s="278"/>
      <c r="G236" s="278"/>
      <c r="H236" s="278"/>
      <c r="I236" s="278"/>
      <c r="J236" s="278"/>
      <c r="K236" s="278"/>
      <c r="L236" s="278"/>
      <c r="M236" s="278"/>
      <c r="N236" s="597"/>
      <c r="O236" s="278"/>
      <c r="S236" s="378"/>
    </row>
    <row r="237" spans="1:23" s="378" customFormat="1" ht="12.75" customHeight="1" hidden="1">
      <c r="A237" s="278"/>
      <c r="B237" s="278"/>
      <c r="C237" s="278"/>
      <c r="D237" s="278"/>
      <c r="E237" s="278"/>
      <c r="F237" s="278"/>
      <c r="G237" s="278"/>
      <c r="H237" s="278"/>
      <c r="I237" s="278"/>
      <c r="J237" s="278"/>
      <c r="K237" s="278"/>
      <c r="L237" s="278"/>
      <c r="M237" s="278"/>
      <c r="N237" s="597"/>
      <c r="O237" s="278"/>
      <c r="S237" s="28"/>
      <c r="W237" s="28"/>
    </row>
    <row r="238" spans="1:15" s="28" customFormat="1" ht="12.75" hidden="1">
      <c r="A238" s="278"/>
      <c r="B238" s="278"/>
      <c r="C238" s="278"/>
      <c r="D238" s="278"/>
      <c r="E238" s="278"/>
      <c r="F238" s="278"/>
      <c r="G238" s="278"/>
      <c r="H238" s="278"/>
      <c r="I238" s="278"/>
      <c r="J238" s="278"/>
      <c r="K238" s="278"/>
      <c r="L238" s="278"/>
      <c r="M238" s="278"/>
      <c r="N238" s="597"/>
      <c r="O238" s="278"/>
    </row>
    <row r="239" spans="1:15" s="28" customFormat="1" ht="12.75" hidden="1">
      <c r="A239" s="278"/>
      <c r="B239" s="278"/>
      <c r="C239" s="278"/>
      <c r="D239" s="278"/>
      <c r="E239" s="278"/>
      <c r="F239" s="278"/>
      <c r="G239" s="278"/>
      <c r="H239" s="278"/>
      <c r="I239" s="278"/>
      <c r="J239" s="278"/>
      <c r="K239" s="278"/>
      <c r="L239" s="278"/>
      <c r="M239" s="278"/>
      <c r="N239" s="597"/>
      <c r="O239" s="278"/>
    </row>
    <row r="240" spans="1:15" s="28" customFormat="1" ht="12.75" hidden="1">
      <c r="A240" s="278"/>
      <c r="B240" s="278"/>
      <c r="C240" s="278"/>
      <c r="D240" s="278"/>
      <c r="E240" s="278"/>
      <c r="F240" s="278"/>
      <c r="G240" s="278"/>
      <c r="H240" s="278"/>
      <c r="I240" s="278"/>
      <c r="J240" s="278"/>
      <c r="K240" s="278"/>
      <c r="L240" s="278"/>
      <c r="M240" s="278"/>
      <c r="N240" s="597"/>
      <c r="O240" s="278"/>
    </row>
    <row r="241" spans="1:15" s="28" customFormat="1" ht="12.75" hidden="1">
      <c r="A241" s="278"/>
      <c r="B241" s="278"/>
      <c r="C241" s="278"/>
      <c r="D241" s="278"/>
      <c r="E241" s="278"/>
      <c r="F241" s="278"/>
      <c r="G241" s="278"/>
      <c r="H241" s="278"/>
      <c r="I241" s="278"/>
      <c r="J241" s="278"/>
      <c r="K241" s="278"/>
      <c r="L241" s="278"/>
      <c r="M241" s="278"/>
      <c r="N241" s="597"/>
      <c r="O241" s="278"/>
    </row>
    <row r="242" spans="16:24" ht="12.75" customHeight="1" hidden="1">
      <c r="P242" s="322"/>
      <c r="Q242" s="379"/>
      <c r="R242" s="380"/>
      <c r="S242" s="380"/>
      <c r="T242" s="380"/>
      <c r="U242" s="380"/>
      <c r="V242" s="380"/>
      <c r="W242" s="28"/>
      <c r="X242" s="301"/>
    </row>
    <row r="243" spans="16:24" ht="12.75" customHeight="1" hidden="1">
      <c r="P243" s="322"/>
      <c r="Q243" s="379"/>
      <c r="R243" s="380"/>
      <c r="S243" s="380"/>
      <c r="T243" s="380"/>
      <c r="U243" s="380"/>
      <c r="V243" s="380"/>
      <c r="W243" s="28"/>
      <c r="X243" s="301"/>
    </row>
    <row r="244" spans="16:24" ht="12.75" customHeight="1" hidden="1">
      <c r="P244" s="322"/>
      <c r="Q244" s="379"/>
      <c r="R244" s="380"/>
      <c r="S244" s="380"/>
      <c r="T244" s="380"/>
      <c r="U244" s="380"/>
      <c r="V244" s="380"/>
      <c r="W244" s="28"/>
      <c r="X244" s="301"/>
    </row>
    <row r="245" spans="16:24" ht="12.75" customHeight="1" hidden="1">
      <c r="P245" s="322"/>
      <c r="Q245" s="379"/>
      <c r="R245" s="380"/>
      <c r="S245" s="380"/>
      <c r="T245" s="380"/>
      <c r="U245" s="380"/>
      <c r="V245" s="380"/>
      <c r="W245" s="28"/>
      <c r="X245" s="301"/>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597"/>
      <c r="O260" s="278"/>
      <c r="P260" s="108"/>
      <c r="X260" s="234"/>
    </row>
    <row r="261" spans="1:24" s="109" customFormat="1" ht="12.75" hidden="1">
      <c r="A261" s="278"/>
      <c r="B261" s="278"/>
      <c r="C261" s="278"/>
      <c r="D261" s="278"/>
      <c r="E261" s="278"/>
      <c r="F261" s="278"/>
      <c r="G261" s="278"/>
      <c r="H261" s="278"/>
      <c r="I261" s="278"/>
      <c r="J261" s="278"/>
      <c r="K261" s="278"/>
      <c r="L261" s="278"/>
      <c r="M261" s="278"/>
      <c r="N261" s="597"/>
      <c r="O261" s="278"/>
      <c r="P261" s="108"/>
      <c r="X261" s="234"/>
    </row>
    <row r="262" spans="1:24" s="109" customFormat="1" ht="67.5" customHeight="1" hidden="1">
      <c r="A262" s="278"/>
      <c r="B262" s="278"/>
      <c r="C262" s="278"/>
      <c r="D262" s="278"/>
      <c r="E262" s="278"/>
      <c r="F262" s="278"/>
      <c r="G262" s="278"/>
      <c r="H262" s="278"/>
      <c r="I262" s="278"/>
      <c r="J262" s="278"/>
      <c r="K262" s="278"/>
      <c r="L262" s="278"/>
      <c r="M262" s="278"/>
      <c r="N262" s="597"/>
      <c r="O262" s="278"/>
      <c r="P262" s="108"/>
      <c r="X262" s="234"/>
    </row>
    <row r="263" spans="1:24" s="109" customFormat="1" ht="12.75" hidden="1">
      <c r="A263" s="278"/>
      <c r="B263" s="278"/>
      <c r="C263" s="278"/>
      <c r="D263" s="278"/>
      <c r="E263" s="278"/>
      <c r="F263" s="278"/>
      <c r="G263" s="278"/>
      <c r="H263" s="278"/>
      <c r="I263" s="278"/>
      <c r="J263" s="278"/>
      <c r="K263" s="278"/>
      <c r="L263" s="278"/>
      <c r="M263" s="278"/>
      <c r="N263" s="597"/>
      <c r="O263" s="278"/>
      <c r="P263" s="108"/>
      <c r="X263" s="234"/>
    </row>
    <row r="264" spans="1:24" s="109" customFormat="1" ht="12.75" hidden="1">
      <c r="A264" s="278"/>
      <c r="B264" s="278"/>
      <c r="C264" s="278"/>
      <c r="D264" s="278"/>
      <c r="E264" s="278"/>
      <c r="F264" s="278"/>
      <c r="G264" s="278"/>
      <c r="H264" s="278"/>
      <c r="I264" s="278"/>
      <c r="J264" s="278"/>
      <c r="K264" s="278"/>
      <c r="L264" s="278"/>
      <c r="M264" s="278"/>
      <c r="N264" s="597"/>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597"/>
      <c r="O265" s="278"/>
      <c r="P265" s="108"/>
      <c r="X265" s="234"/>
    </row>
    <row r="266" spans="1:24" s="109" customFormat="1" ht="12.75" hidden="1">
      <c r="A266" s="278"/>
      <c r="B266" s="278"/>
      <c r="C266" s="278"/>
      <c r="D266" s="278"/>
      <c r="E266" s="278"/>
      <c r="F266" s="278"/>
      <c r="G266" s="278"/>
      <c r="H266" s="278"/>
      <c r="I266" s="278"/>
      <c r="J266" s="278"/>
      <c r="K266" s="278"/>
      <c r="L266" s="278"/>
      <c r="M266" s="278"/>
      <c r="N266" s="597"/>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597"/>
      <c r="O267" s="278"/>
      <c r="P267" s="108"/>
      <c r="X267" s="234"/>
    </row>
    <row r="268" spans="1:24" s="109" customFormat="1" ht="12.75" hidden="1">
      <c r="A268" s="278"/>
      <c r="B268" s="278"/>
      <c r="C268" s="278"/>
      <c r="D268" s="278"/>
      <c r="E268" s="278"/>
      <c r="F268" s="278"/>
      <c r="G268" s="278"/>
      <c r="H268" s="278"/>
      <c r="I268" s="278"/>
      <c r="J268" s="278"/>
      <c r="K268" s="278"/>
      <c r="L268" s="278"/>
      <c r="M268" s="278"/>
      <c r="N268" s="597"/>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597"/>
      <c r="O269" s="278"/>
      <c r="P269" s="108"/>
      <c r="X269" s="234"/>
    </row>
    <row r="270" spans="1:24" s="109" customFormat="1" ht="12.75" hidden="1">
      <c r="A270" s="278"/>
      <c r="B270" s="278"/>
      <c r="C270" s="278"/>
      <c r="D270" s="278"/>
      <c r="E270" s="278"/>
      <c r="F270" s="278"/>
      <c r="G270" s="278"/>
      <c r="H270" s="278"/>
      <c r="I270" s="278"/>
      <c r="J270" s="278"/>
      <c r="K270" s="278"/>
      <c r="L270" s="278"/>
      <c r="M270" s="278"/>
      <c r="N270" s="597"/>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597"/>
      <c r="O271" s="278"/>
      <c r="P271" s="108"/>
      <c r="X271" s="234"/>
    </row>
    <row r="272" spans="1:24" s="109" customFormat="1" ht="12.75" hidden="1">
      <c r="A272" s="278"/>
      <c r="B272" s="278"/>
      <c r="C272" s="278"/>
      <c r="D272" s="278"/>
      <c r="E272" s="278"/>
      <c r="F272" s="278"/>
      <c r="G272" s="278"/>
      <c r="H272" s="278"/>
      <c r="I272" s="278"/>
      <c r="J272" s="278"/>
      <c r="K272" s="278"/>
      <c r="L272" s="278"/>
      <c r="M272" s="278"/>
      <c r="N272" s="597"/>
      <c r="O272" s="278"/>
      <c r="P272" s="108"/>
      <c r="X272" s="234"/>
    </row>
    <row r="273" spans="1:24" s="109" customFormat="1" ht="12.75" hidden="1">
      <c r="A273" s="278"/>
      <c r="B273" s="278"/>
      <c r="C273" s="278"/>
      <c r="D273" s="278"/>
      <c r="E273" s="278"/>
      <c r="F273" s="278"/>
      <c r="G273" s="278"/>
      <c r="H273" s="278"/>
      <c r="I273" s="278"/>
      <c r="J273" s="278"/>
      <c r="K273" s="278"/>
      <c r="L273" s="278"/>
      <c r="M273" s="278"/>
      <c r="N273" s="597"/>
      <c r="O273" s="278"/>
      <c r="P273" s="108"/>
      <c r="X273" s="234"/>
    </row>
    <row r="274" spans="1:24" s="109" customFormat="1" ht="12.75" hidden="1">
      <c r="A274" s="278"/>
      <c r="B274" s="278"/>
      <c r="C274" s="278"/>
      <c r="D274" s="278"/>
      <c r="E274" s="278"/>
      <c r="F274" s="278"/>
      <c r="G274" s="278"/>
      <c r="H274" s="278"/>
      <c r="I274" s="278"/>
      <c r="J274" s="278"/>
      <c r="K274" s="278"/>
      <c r="L274" s="278"/>
      <c r="M274" s="278"/>
      <c r="N274" s="597"/>
      <c r="O274" s="278"/>
      <c r="P274" s="108"/>
      <c r="X274" s="234"/>
    </row>
    <row r="275" spans="1:24" s="109" customFormat="1" ht="12.75" hidden="1">
      <c r="A275" s="278"/>
      <c r="B275" s="278"/>
      <c r="C275" s="278"/>
      <c r="D275" s="278"/>
      <c r="E275" s="278"/>
      <c r="F275" s="278"/>
      <c r="G275" s="278"/>
      <c r="H275" s="278"/>
      <c r="I275" s="278"/>
      <c r="J275" s="278"/>
      <c r="K275" s="278"/>
      <c r="L275" s="278"/>
      <c r="M275" s="278"/>
      <c r="N275" s="597"/>
      <c r="O275" s="278"/>
      <c r="P275" s="108"/>
      <c r="X275" s="234"/>
    </row>
    <row r="276" spans="1:24" s="109" customFormat="1" ht="12.75" hidden="1">
      <c r="A276" s="278"/>
      <c r="B276" s="278"/>
      <c r="C276" s="278"/>
      <c r="D276" s="278"/>
      <c r="E276" s="278"/>
      <c r="F276" s="278"/>
      <c r="G276" s="278"/>
      <c r="H276" s="278"/>
      <c r="I276" s="278"/>
      <c r="J276" s="278"/>
      <c r="K276" s="278"/>
      <c r="L276" s="278"/>
      <c r="M276" s="278"/>
      <c r="N276" s="597"/>
      <c r="O276" s="278"/>
      <c r="P276" s="108"/>
      <c r="X276" s="234"/>
    </row>
    <row r="277" spans="1:24" s="109" customFormat="1" ht="12.75" hidden="1">
      <c r="A277" s="278"/>
      <c r="B277" s="278"/>
      <c r="C277" s="278"/>
      <c r="D277" s="278"/>
      <c r="E277" s="278"/>
      <c r="F277" s="278"/>
      <c r="G277" s="278"/>
      <c r="H277" s="278"/>
      <c r="I277" s="278"/>
      <c r="J277" s="278"/>
      <c r="K277" s="278"/>
      <c r="L277" s="278"/>
      <c r="M277" s="278"/>
      <c r="N277" s="597"/>
      <c r="O277" s="278"/>
      <c r="P277" s="108"/>
      <c r="X277" s="234"/>
    </row>
    <row r="278" spans="1:24" s="109" customFormat="1" ht="12.75" hidden="1">
      <c r="A278" s="278"/>
      <c r="B278" s="278"/>
      <c r="C278" s="278"/>
      <c r="D278" s="278"/>
      <c r="E278" s="278"/>
      <c r="F278" s="278"/>
      <c r="G278" s="278"/>
      <c r="H278" s="278"/>
      <c r="I278" s="278"/>
      <c r="J278" s="278"/>
      <c r="K278" s="278"/>
      <c r="L278" s="278"/>
      <c r="M278" s="278"/>
      <c r="N278" s="597"/>
      <c r="O278" s="278"/>
      <c r="P278" s="108"/>
      <c r="X278" s="234"/>
    </row>
    <row r="279" spans="1:24" s="109" customFormat="1" ht="12.75" hidden="1">
      <c r="A279" s="278"/>
      <c r="B279" s="278"/>
      <c r="C279" s="278"/>
      <c r="D279" s="278"/>
      <c r="E279" s="278"/>
      <c r="F279" s="278"/>
      <c r="G279" s="278"/>
      <c r="H279" s="278"/>
      <c r="I279" s="278"/>
      <c r="J279" s="278"/>
      <c r="K279" s="278"/>
      <c r="L279" s="278"/>
      <c r="M279" s="278"/>
      <c r="N279" s="597"/>
      <c r="O279" s="278"/>
      <c r="P279" s="108"/>
      <c r="X279" s="234"/>
    </row>
    <row r="280" ht="12.75" hidden="1">
      <c r="X280" s="301"/>
    </row>
    <row r="281" ht="12.75" hidden="1">
      <c r="X281" s="301"/>
    </row>
    <row r="282" ht="12.75" hidden="1">
      <c r="X282" s="301"/>
    </row>
    <row r="283" ht="12.75" hidden="1">
      <c r="X283" s="301"/>
    </row>
    <row r="284" ht="12.75" hidden="1">
      <c r="X284" s="301"/>
    </row>
    <row r="285" ht="12.75" hidden="1">
      <c r="X285" s="301"/>
    </row>
    <row r="286" ht="12.75" hidden="1">
      <c r="X286" s="301"/>
    </row>
    <row r="287" ht="12.75" hidden="1">
      <c r="X287" s="301"/>
    </row>
    <row r="289" spans="1:15" s="28" customFormat="1" ht="12.75" hidden="1">
      <c r="A289" s="278"/>
      <c r="B289" s="278"/>
      <c r="C289" s="278"/>
      <c r="D289" s="278"/>
      <c r="E289" s="278"/>
      <c r="F289" s="278"/>
      <c r="G289" s="278"/>
      <c r="H289" s="278"/>
      <c r="I289" s="278"/>
      <c r="J289" s="278"/>
      <c r="K289" s="278"/>
      <c r="L289" s="278"/>
      <c r="M289" s="278"/>
      <c r="N289" s="597"/>
      <c r="O289" s="278"/>
    </row>
    <row r="290" spans="1:15" s="28" customFormat="1" ht="24" customHeight="1" hidden="1">
      <c r="A290" s="278"/>
      <c r="B290" s="278"/>
      <c r="C290" s="278"/>
      <c r="D290" s="278"/>
      <c r="E290" s="278"/>
      <c r="F290" s="278"/>
      <c r="G290" s="278"/>
      <c r="H290" s="278"/>
      <c r="I290" s="278"/>
      <c r="J290" s="278"/>
      <c r="K290" s="278"/>
      <c r="L290" s="278"/>
      <c r="M290" s="278"/>
      <c r="N290" s="597"/>
      <c r="O290" s="278"/>
    </row>
    <row r="291" spans="1:15" s="28" customFormat="1" ht="38.25" customHeight="1" hidden="1">
      <c r="A291" s="278"/>
      <c r="B291" s="278"/>
      <c r="C291" s="278"/>
      <c r="D291" s="278"/>
      <c r="E291" s="278"/>
      <c r="F291" s="278"/>
      <c r="G291" s="278"/>
      <c r="H291" s="278"/>
      <c r="I291" s="278"/>
      <c r="J291" s="278"/>
      <c r="K291" s="278"/>
      <c r="L291" s="278"/>
      <c r="M291" s="278"/>
      <c r="N291" s="597"/>
      <c r="O291" s="278"/>
    </row>
    <row r="292" ht="12.75"/>
    <row r="294" spans="1:15" s="28" customFormat="1" ht="12.75" hidden="1">
      <c r="A294" s="278"/>
      <c r="B294" s="278"/>
      <c r="C294" s="278"/>
      <c r="D294" s="278"/>
      <c r="E294" s="278"/>
      <c r="F294" s="278"/>
      <c r="G294" s="278"/>
      <c r="H294" s="278"/>
      <c r="I294" s="278"/>
      <c r="J294" s="278"/>
      <c r="K294" s="278"/>
      <c r="L294" s="278"/>
      <c r="M294" s="278"/>
      <c r="N294" s="597"/>
      <c r="O294" s="278"/>
    </row>
    <row r="295" ht="12.75"/>
    <row r="296" ht="12.75"/>
    <row r="297" ht="12.75"/>
    <row r="298" ht="12.75"/>
    <row r="299" ht="12.75"/>
    <row r="300" ht="12.75"/>
    <row r="301" ht="12.75"/>
    <row r="302" ht="12.75"/>
    <row r="303" ht="12.75"/>
    <row r="304" ht="12.75"/>
    <row r="305" ht="12.75"/>
  </sheetData>
  <sheetProtection password="81A6" sheet="1" formatRows="0" selectLockedCells="1"/>
  <mergeCells count="168">
    <mergeCell ref="F165:J165"/>
    <mergeCell ref="B177:M177"/>
    <mergeCell ref="B178:M178"/>
    <mergeCell ref="H97:H98"/>
    <mergeCell ref="F97:G97"/>
    <mergeCell ref="A146:M146"/>
    <mergeCell ref="L96:L98"/>
    <mergeCell ref="H151:J151"/>
    <mergeCell ref="B154:G154"/>
    <mergeCell ref="H149:J149"/>
    <mergeCell ref="H154:J154"/>
    <mergeCell ref="I96:I98"/>
    <mergeCell ref="B153:G153"/>
    <mergeCell ref="S49:U49"/>
    <mergeCell ref="A214:M215"/>
    <mergeCell ref="A217:M218"/>
    <mergeCell ref="F72:M72"/>
    <mergeCell ref="J84:M85"/>
    <mergeCell ref="B205:L211"/>
    <mergeCell ref="B167:C167"/>
    <mergeCell ref="D167:E167"/>
    <mergeCell ref="B72:C78"/>
    <mergeCell ref="H92:K92"/>
    <mergeCell ref="B197:L202"/>
    <mergeCell ref="J96:J98"/>
    <mergeCell ref="K96:K98"/>
    <mergeCell ref="D143:E143"/>
    <mergeCell ref="J143:K143"/>
    <mergeCell ref="B96:H96"/>
    <mergeCell ref="B92:C92"/>
    <mergeCell ref="A69:M69"/>
    <mergeCell ref="A82:M82"/>
    <mergeCell ref="A87:M87"/>
    <mergeCell ref="A94:M94"/>
    <mergeCell ref="E92:F92"/>
    <mergeCell ref="F84:H85"/>
    <mergeCell ref="D84:E85"/>
    <mergeCell ref="D90:E90"/>
    <mergeCell ref="E91:F91"/>
    <mergeCell ref="F90:H90"/>
    <mergeCell ref="B1:E1"/>
    <mergeCell ref="F1:M1"/>
    <mergeCell ref="G4:K4"/>
    <mergeCell ref="I79:K79"/>
    <mergeCell ref="J78:K78"/>
    <mergeCell ref="K14:M14"/>
    <mergeCell ref="E45:G45"/>
    <mergeCell ref="D73:E73"/>
    <mergeCell ref="D72:E72"/>
    <mergeCell ref="D76:E76"/>
    <mergeCell ref="B97:C97"/>
    <mergeCell ref="D97:E97"/>
    <mergeCell ref="B79:D79"/>
    <mergeCell ref="E79:F79"/>
    <mergeCell ref="F75:K75"/>
    <mergeCell ref="D77:E77"/>
    <mergeCell ref="H77:K77"/>
    <mergeCell ref="D63:E63"/>
    <mergeCell ref="D65:E65"/>
    <mergeCell ref="D75:E75"/>
    <mergeCell ref="F76:K76"/>
    <mergeCell ref="E51:J51"/>
    <mergeCell ref="D66:E66"/>
    <mergeCell ref="D64:E64"/>
    <mergeCell ref="H66:K66"/>
    <mergeCell ref="F64:K64"/>
    <mergeCell ref="D74:E74"/>
    <mergeCell ref="D62:E62"/>
    <mergeCell ref="F73:G73"/>
    <mergeCell ref="F62:K62"/>
    <mergeCell ref="E53:I53"/>
    <mergeCell ref="H55:I55"/>
    <mergeCell ref="B43:D43"/>
    <mergeCell ref="B51:D51"/>
    <mergeCell ref="B62:C67"/>
    <mergeCell ref="E49:J49"/>
    <mergeCell ref="J67:K67"/>
    <mergeCell ref="E47:G47"/>
    <mergeCell ref="B41:D41"/>
    <mergeCell ref="I45:K45"/>
    <mergeCell ref="B45:D45"/>
    <mergeCell ref="B18:C23"/>
    <mergeCell ref="D22:E22"/>
    <mergeCell ref="J5:M5"/>
    <mergeCell ref="L6:M6"/>
    <mergeCell ref="F14:H14"/>
    <mergeCell ref="F18:K18"/>
    <mergeCell ref="F20:K20"/>
    <mergeCell ref="H37:K37"/>
    <mergeCell ref="E16:F16"/>
    <mergeCell ref="J23:K23"/>
    <mergeCell ref="G8:K8"/>
    <mergeCell ref="F33:K33"/>
    <mergeCell ref="D34:E34"/>
    <mergeCell ref="D33:E33"/>
    <mergeCell ref="J6:K6"/>
    <mergeCell ref="D21:E21"/>
    <mergeCell ref="D19:E19"/>
    <mergeCell ref="B27:D27"/>
    <mergeCell ref="F19:K19"/>
    <mergeCell ref="A11:G11"/>
    <mergeCell ref="I14:J14"/>
    <mergeCell ref="F36:K36"/>
    <mergeCell ref="B16:C16"/>
    <mergeCell ref="H16:K16"/>
    <mergeCell ref="E28:G28"/>
    <mergeCell ref="E15:F15"/>
    <mergeCell ref="I29:K29"/>
    <mergeCell ref="B49:D49"/>
    <mergeCell ref="H22:K22"/>
    <mergeCell ref="D14:E14"/>
    <mergeCell ref="D37:E37"/>
    <mergeCell ref="J38:K38"/>
    <mergeCell ref="B33:C38"/>
    <mergeCell ref="D36:E36"/>
    <mergeCell ref="E29:F29"/>
    <mergeCell ref="F21:K21"/>
    <mergeCell ref="D18:E18"/>
    <mergeCell ref="B190:I190"/>
    <mergeCell ref="A25:M25"/>
    <mergeCell ref="E43:H43"/>
    <mergeCell ref="C47:D47"/>
    <mergeCell ref="H152:J152"/>
    <mergeCell ref="A185:M185"/>
    <mergeCell ref="D142:G142"/>
    <mergeCell ref="A140:M140"/>
    <mergeCell ref="I47:K47"/>
    <mergeCell ref="F65:K65"/>
    <mergeCell ref="A162:L162"/>
    <mergeCell ref="K55:L55"/>
    <mergeCell ref="B157:G157"/>
    <mergeCell ref="B192:I192"/>
    <mergeCell ref="B188:I188"/>
    <mergeCell ref="B165:E165"/>
    <mergeCell ref="K165:L165"/>
    <mergeCell ref="B148:G148"/>
    <mergeCell ref="H148:J148"/>
    <mergeCell ref="D169:E169"/>
    <mergeCell ref="B194:I194"/>
    <mergeCell ref="G167:H167"/>
    <mergeCell ref="D144:E144"/>
    <mergeCell ref="B149:G149"/>
    <mergeCell ref="A176:M176"/>
    <mergeCell ref="H155:J155"/>
    <mergeCell ref="J144:K144"/>
    <mergeCell ref="B156:G156"/>
    <mergeCell ref="H156:J156"/>
    <mergeCell ref="B155:G155"/>
    <mergeCell ref="F35:K35"/>
    <mergeCell ref="H153:J153"/>
    <mergeCell ref="A204:M204"/>
    <mergeCell ref="A163:L163"/>
    <mergeCell ref="H158:J158"/>
    <mergeCell ref="B150:G150"/>
    <mergeCell ref="H150:J150"/>
    <mergeCell ref="H157:J157"/>
    <mergeCell ref="B151:G151"/>
    <mergeCell ref="B152:G152"/>
    <mergeCell ref="H11:J11"/>
    <mergeCell ref="B158:G158"/>
    <mergeCell ref="E27:L27"/>
    <mergeCell ref="G41:H41"/>
    <mergeCell ref="D20:E20"/>
    <mergeCell ref="G3:K3"/>
    <mergeCell ref="B29:D29"/>
    <mergeCell ref="B28:D28"/>
    <mergeCell ref="F34:K34"/>
    <mergeCell ref="D35:E35"/>
  </mergeCells>
  <conditionalFormatting sqref="L167">
    <cfRule type="cellIs" priority="6" dxfId="6" operator="equal" stopIfTrue="1">
      <formula>""""""</formula>
    </cfRule>
  </conditionalFormatting>
  <conditionalFormatting sqref="O84:O86 O90 O14">
    <cfRule type="cellIs" priority="11" dxfId="5" operator="notEqual" stopIfTrue="1">
      <formula>""""""</formula>
    </cfRule>
  </conditionalFormatting>
  <conditionalFormatting sqref="J31:L31 N31 M30">
    <cfRule type="expression" priority="12" dxfId="1" stopIfTrue="1">
      <formula>$E$31="Autre"</formula>
    </cfRule>
  </conditionalFormatting>
  <conditionalFormatting sqref="L29">
    <cfRule type="expression" priority="5" dxfId="1" stopIfTrue="1">
      <formula>$E$31="Autre"</formula>
    </cfRule>
  </conditionalFormatting>
  <conditionalFormatting sqref="T51:V51">
    <cfRule type="expression" priority="4" dxfId="1" stopIfTrue="1">
      <formula>$E$31="Autre"</formula>
    </cfRule>
  </conditionalFormatting>
  <conditionalFormatting sqref="V49">
    <cfRule type="expression" priority="3" dxfId="1" stopIfTrue="1">
      <formula>$E$31="Autre"</formula>
    </cfRule>
  </conditionalFormatting>
  <conditionalFormatting sqref="I29:K29">
    <cfRule type="cellIs" priority="2" dxfId="0" operator="equal" stopIfTrue="1">
      <formula>"VEUILLEZ SELECTIONNER UNE CATEGORIE DE PARTENAIRE"</formula>
    </cfRule>
  </conditionalFormatting>
  <conditionalFormatting sqref="L169">
    <cfRule type="cellIs" priority="1" dxfId="6" operator="equal" stopIfTrue="1">
      <formula>""""""</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8" max="12" man="1"/>
  </rowBreaks>
  <ignoredErrors>
    <ignoredError sqref="K159:L159 T6 K11 F18:F22 H22:H23 J23"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Feuil16">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2</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49"/>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52">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30"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3"/>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0"/>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1"/>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49"/>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3"/>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3"/>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3"/>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3"/>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0"/>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49"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49"/>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49"/>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54"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54"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B1:E1"/>
    <mergeCell ref="F1:M1"/>
    <mergeCell ref="G3:K3"/>
    <mergeCell ref="G4:K4"/>
    <mergeCell ref="J5:M5"/>
    <mergeCell ref="J6:K6"/>
    <mergeCell ref="L6:M6"/>
    <mergeCell ref="G8:K8"/>
    <mergeCell ref="A11:G11"/>
    <mergeCell ref="H11:J11"/>
    <mergeCell ref="D14:E14"/>
    <mergeCell ref="F14:H14"/>
    <mergeCell ref="I14:J14"/>
    <mergeCell ref="K14:M14"/>
    <mergeCell ref="E15:F15"/>
    <mergeCell ref="B16:C16"/>
    <mergeCell ref="E16:F16"/>
    <mergeCell ref="H16:K16"/>
    <mergeCell ref="B18:C23"/>
    <mergeCell ref="D18:E18"/>
    <mergeCell ref="F18:K18"/>
    <mergeCell ref="D19:E19"/>
    <mergeCell ref="F19:K19"/>
    <mergeCell ref="D20:E20"/>
    <mergeCell ref="F20:K20"/>
    <mergeCell ref="D21:E21"/>
    <mergeCell ref="F21:K21"/>
    <mergeCell ref="D22:E22"/>
    <mergeCell ref="H22:K22"/>
    <mergeCell ref="J23:K23"/>
    <mergeCell ref="A25:M25"/>
    <mergeCell ref="B27:D27"/>
    <mergeCell ref="E27:L27"/>
    <mergeCell ref="B28:D28"/>
    <mergeCell ref="E28:G28"/>
    <mergeCell ref="B29:D29"/>
    <mergeCell ref="E29:F29"/>
    <mergeCell ref="I29:K29"/>
    <mergeCell ref="D35:E35"/>
    <mergeCell ref="F35:K35"/>
    <mergeCell ref="D36:E36"/>
    <mergeCell ref="F36:K36"/>
    <mergeCell ref="D37:E37"/>
    <mergeCell ref="H37:K37"/>
    <mergeCell ref="J38:K38"/>
    <mergeCell ref="B41:D41"/>
    <mergeCell ref="G41:H41"/>
    <mergeCell ref="B43:D43"/>
    <mergeCell ref="E43:H43"/>
    <mergeCell ref="B33:C38"/>
    <mergeCell ref="D33:E33"/>
    <mergeCell ref="F33:K33"/>
    <mergeCell ref="D34:E34"/>
    <mergeCell ref="F34:K34"/>
    <mergeCell ref="B45:D45"/>
    <mergeCell ref="E45:G45"/>
    <mergeCell ref="I45:K45"/>
    <mergeCell ref="C47:D47"/>
    <mergeCell ref="E47:G47"/>
    <mergeCell ref="I47:K47"/>
    <mergeCell ref="B49:D49"/>
    <mergeCell ref="E49:J49"/>
    <mergeCell ref="S49:U49"/>
    <mergeCell ref="B51:D51"/>
    <mergeCell ref="E51:J51"/>
    <mergeCell ref="E53:I53"/>
    <mergeCell ref="H55:I55"/>
    <mergeCell ref="K55:M55"/>
    <mergeCell ref="B62:C67"/>
    <mergeCell ref="D62:E62"/>
    <mergeCell ref="F62:K62"/>
    <mergeCell ref="D63:E63"/>
    <mergeCell ref="D64:E64"/>
    <mergeCell ref="F64:K64"/>
    <mergeCell ref="D65:E65"/>
    <mergeCell ref="F65:K65"/>
    <mergeCell ref="D66:E66"/>
    <mergeCell ref="H66:K66"/>
    <mergeCell ref="J67:K67"/>
    <mergeCell ref="A69:M69"/>
    <mergeCell ref="B72:C78"/>
    <mergeCell ref="D72:E72"/>
    <mergeCell ref="F72:M72"/>
    <mergeCell ref="D73:E73"/>
    <mergeCell ref="F73:G73"/>
    <mergeCell ref="D74:E74"/>
    <mergeCell ref="D75:E75"/>
    <mergeCell ref="F75:K75"/>
    <mergeCell ref="D76:E76"/>
    <mergeCell ref="F76:K76"/>
    <mergeCell ref="D77:E77"/>
    <mergeCell ref="H77:K77"/>
    <mergeCell ref="J78:K78"/>
    <mergeCell ref="B79:D79"/>
    <mergeCell ref="E79:F79"/>
    <mergeCell ref="I79:K79"/>
    <mergeCell ref="A82:M82"/>
    <mergeCell ref="D84:E84"/>
    <mergeCell ref="F84:H84"/>
    <mergeCell ref="J84:M85"/>
    <mergeCell ref="D85:E85"/>
    <mergeCell ref="F85:H85"/>
    <mergeCell ref="A87:M87"/>
    <mergeCell ref="D90:E90"/>
    <mergeCell ref="F90:H90"/>
    <mergeCell ref="E91:F91"/>
    <mergeCell ref="B92:C92"/>
    <mergeCell ref="E92:F92"/>
    <mergeCell ref="H92:K92"/>
    <mergeCell ref="A94:M94"/>
    <mergeCell ref="B96:H96"/>
    <mergeCell ref="I96:I98"/>
    <mergeCell ref="J96:J98"/>
    <mergeCell ref="K96:K98"/>
    <mergeCell ref="L96:L98"/>
    <mergeCell ref="B97:C97"/>
    <mergeCell ref="D97:E97"/>
    <mergeCell ref="F97:G97"/>
    <mergeCell ref="H97:H98"/>
    <mergeCell ref="A140:M140"/>
    <mergeCell ref="D142:G142"/>
    <mergeCell ref="D143:E143"/>
    <mergeCell ref="J143:K143"/>
    <mergeCell ref="D144:E144"/>
    <mergeCell ref="J144:K144"/>
    <mergeCell ref="A146:M146"/>
    <mergeCell ref="B148:G148"/>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B155:G155"/>
    <mergeCell ref="H155:J155"/>
    <mergeCell ref="B156:G156"/>
    <mergeCell ref="H156:J156"/>
    <mergeCell ref="B157:G157"/>
    <mergeCell ref="H157:J157"/>
    <mergeCell ref="B158:G158"/>
    <mergeCell ref="H158:J158"/>
    <mergeCell ref="A162:L162"/>
    <mergeCell ref="A163:L163"/>
    <mergeCell ref="B165:E165"/>
    <mergeCell ref="F165:J165"/>
    <mergeCell ref="K165:L165"/>
    <mergeCell ref="B167:C167"/>
    <mergeCell ref="D167:E167"/>
    <mergeCell ref="G167:H167"/>
    <mergeCell ref="D169:E169"/>
    <mergeCell ref="A176:M176"/>
    <mergeCell ref="B177:M177"/>
    <mergeCell ref="B178:M178"/>
    <mergeCell ref="A185:M185"/>
    <mergeCell ref="B188:I188"/>
    <mergeCell ref="A214:M215"/>
    <mergeCell ref="A217:M218"/>
    <mergeCell ref="B190:I190"/>
    <mergeCell ref="B192:I192"/>
    <mergeCell ref="B194:I194"/>
    <mergeCell ref="B197:L202"/>
    <mergeCell ref="A204:M204"/>
    <mergeCell ref="B205:L211"/>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3</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272"/>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566">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3"/>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0"/>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275"/>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272"/>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277"/>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277"/>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277"/>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277"/>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274"/>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272"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272"/>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272"/>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54"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54"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sheetData>
  <sheetProtection password="81A6" sheet="1" formatRows="0" selectLockedCells="1"/>
  <mergeCells count="170">
    <mergeCell ref="F165:J165"/>
    <mergeCell ref="A69:M69"/>
    <mergeCell ref="A82:M82"/>
    <mergeCell ref="A87:M87"/>
    <mergeCell ref="A94:M94"/>
    <mergeCell ref="A146:M146"/>
    <mergeCell ref="F72:M72"/>
    <mergeCell ref="J84:M85"/>
    <mergeCell ref="B97:C97"/>
    <mergeCell ref="B155:G155"/>
    <mergeCell ref="B190:I190"/>
    <mergeCell ref="B192:I192"/>
    <mergeCell ref="B152:G152"/>
    <mergeCell ref="H152:J152"/>
    <mergeCell ref="B153:G153"/>
    <mergeCell ref="H153:J153"/>
    <mergeCell ref="B154:G154"/>
    <mergeCell ref="G167:H167"/>
    <mergeCell ref="H154:J154"/>
    <mergeCell ref="D169:E169"/>
    <mergeCell ref="B194:I194"/>
    <mergeCell ref="B197:L202"/>
    <mergeCell ref="H155:J155"/>
    <mergeCell ref="B156:G156"/>
    <mergeCell ref="H156:J156"/>
    <mergeCell ref="B165:E165"/>
    <mergeCell ref="K165:L165"/>
    <mergeCell ref="B167:C167"/>
    <mergeCell ref="A163:L163"/>
    <mergeCell ref="D167:E167"/>
    <mergeCell ref="B205:L211"/>
    <mergeCell ref="B177:M177"/>
    <mergeCell ref="B178:M178"/>
    <mergeCell ref="A176:M176"/>
    <mergeCell ref="B157:G157"/>
    <mergeCell ref="B158:G158"/>
    <mergeCell ref="H158:J158"/>
    <mergeCell ref="A162:L162"/>
    <mergeCell ref="H157:J157"/>
    <mergeCell ref="B188:I188"/>
    <mergeCell ref="B149:G149"/>
    <mergeCell ref="H149:J149"/>
    <mergeCell ref="A140:M140"/>
    <mergeCell ref="B151:G151"/>
    <mergeCell ref="H151:J151"/>
    <mergeCell ref="B150:G150"/>
    <mergeCell ref="H150:J150"/>
    <mergeCell ref="B148:G148"/>
    <mergeCell ref="D142:G142"/>
    <mergeCell ref="K96:K98"/>
    <mergeCell ref="D143:E143"/>
    <mergeCell ref="J143:K143"/>
    <mergeCell ref="F97:G97"/>
    <mergeCell ref="B96:H96"/>
    <mergeCell ref="B92:C92"/>
    <mergeCell ref="D84:E84"/>
    <mergeCell ref="F84:H84"/>
    <mergeCell ref="D85:E85"/>
    <mergeCell ref="F85:H85"/>
    <mergeCell ref="D97:E97"/>
    <mergeCell ref="H97:H98"/>
    <mergeCell ref="E92:F92"/>
    <mergeCell ref="H92:K92"/>
    <mergeCell ref="I96:I98"/>
    <mergeCell ref="J96:J98"/>
    <mergeCell ref="A214:M215"/>
    <mergeCell ref="A217:M218"/>
    <mergeCell ref="D90:E90"/>
    <mergeCell ref="F90:H90"/>
    <mergeCell ref="E91:F91"/>
    <mergeCell ref="A185:M185"/>
    <mergeCell ref="A204:M204"/>
    <mergeCell ref="D144:E144"/>
    <mergeCell ref="J144:K144"/>
    <mergeCell ref="L96:L98"/>
    <mergeCell ref="J78:K78"/>
    <mergeCell ref="B79:D79"/>
    <mergeCell ref="E79:F79"/>
    <mergeCell ref="I79:K79"/>
    <mergeCell ref="B72:C78"/>
    <mergeCell ref="D72:E72"/>
    <mergeCell ref="D73:E73"/>
    <mergeCell ref="F73:G73"/>
    <mergeCell ref="D75:E75"/>
    <mergeCell ref="B62:C67"/>
    <mergeCell ref="F62:K62"/>
    <mergeCell ref="F64:K64"/>
    <mergeCell ref="H66:K66"/>
    <mergeCell ref="J67:K67"/>
    <mergeCell ref="D74:E74"/>
    <mergeCell ref="F75:K75"/>
    <mergeCell ref="D76:E76"/>
    <mergeCell ref="F76:K76"/>
    <mergeCell ref="D77:E77"/>
    <mergeCell ref="H77:K77"/>
    <mergeCell ref="D62:E62"/>
    <mergeCell ref="H55:I55"/>
    <mergeCell ref="B45:D45"/>
    <mergeCell ref="E45:G45"/>
    <mergeCell ref="I45:K45"/>
    <mergeCell ref="C47:D47"/>
    <mergeCell ref="E47:G47"/>
    <mergeCell ref="K55:M55"/>
    <mergeCell ref="E49:J49"/>
    <mergeCell ref="D37:E37"/>
    <mergeCell ref="H37:K37"/>
    <mergeCell ref="J38:K38"/>
    <mergeCell ref="B41:D41"/>
    <mergeCell ref="G41:H41"/>
    <mergeCell ref="E53:I53"/>
    <mergeCell ref="F33:K33"/>
    <mergeCell ref="D34:E34"/>
    <mergeCell ref="F34:K34"/>
    <mergeCell ref="D35:E35"/>
    <mergeCell ref="F35:K35"/>
    <mergeCell ref="D36:E36"/>
    <mergeCell ref="F36:K36"/>
    <mergeCell ref="D19:E19"/>
    <mergeCell ref="F19:K19"/>
    <mergeCell ref="D21:E21"/>
    <mergeCell ref="F21:K21"/>
    <mergeCell ref="B29:D29"/>
    <mergeCell ref="I29:K29"/>
    <mergeCell ref="B16:C16"/>
    <mergeCell ref="E16:F16"/>
    <mergeCell ref="H16:K16"/>
    <mergeCell ref="D20:E20"/>
    <mergeCell ref="F20:K20"/>
    <mergeCell ref="B27:D27"/>
    <mergeCell ref="E27:L27"/>
    <mergeCell ref="D22:E22"/>
    <mergeCell ref="B18:C23"/>
    <mergeCell ref="F18:K18"/>
    <mergeCell ref="L6:M6"/>
    <mergeCell ref="G8:K8"/>
    <mergeCell ref="A11:G11"/>
    <mergeCell ref="H11:J11"/>
    <mergeCell ref="F14:H14"/>
    <mergeCell ref="K14:M14"/>
    <mergeCell ref="I14:J14"/>
    <mergeCell ref="I47:K47"/>
    <mergeCell ref="B51:D51"/>
    <mergeCell ref="E51:J51"/>
    <mergeCell ref="H22:K22"/>
    <mergeCell ref="J23:K23"/>
    <mergeCell ref="A25:M25"/>
    <mergeCell ref="B43:D43"/>
    <mergeCell ref="B28:D28"/>
    <mergeCell ref="E28:G28"/>
    <mergeCell ref="B33:C38"/>
    <mergeCell ref="E15:F15"/>
    <mergeCell ref="G4:K4"/>
    <mergeCell ref="D65:E65"/>
    <mergeCell ref="B1:E1"/>
    <mergeCell ref="F1:M1"/>
    <mergeCell ref="B49:D49"/>
    <mergeCell ref="E43:H43"/>
    <mergeCell ref="D33:E33"/>
    <mergeCell ref="J5:M5"/>
    <mergeCell ref="J6:K6"/>
    <mergeCell ref="S49:U49"/>
    <mergeCell ref="E29:F29"/>
    <mergeCell ref="G3:K3"/>
    <mergeCell ref="H148:J148"/>
    <mergeCell ref="D18:E18"/>
    <mergeCell ref="D14:E14"/>
    <mergeCell ref="D64:E64"/>
    <mergeCell ref="F65:K65"/>
    <mergeCell ref="D66:E66"/>
    <mergeCell ref="D63:E63"/>
  </mergeCells>
  <conditionalFormatting sqref="N31">
    <cfRule type="expression" priority="16"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ignoredErrors>
    <ignoredError sqref="K159:L159"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Feuil15">
    <tabColor indexed="15"/>
  </sheetPr>
  <dimension ref="A1:Y298"/>
  <sheetViews>
    <sheetView showGridLines="0" zoomScale="80" zoomScaleNormal="80" zoomScalePageLayoutView="0" workbookViewId="0" topLeftCell="A1">
      <selection activeCell="E137" sqref="E137"/>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4</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49"/>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52">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t="s">
        <v>94</v>
      </c>
      <c r="F29" s="823"/>
      <c r="G29" s="662"/>
      <c r="H29" s="75"/>
      <c r="I29" s="830" t="str">
        <f>IF($E$29="","VEUILLEZ SELECTIONNER UNE BASE DE CALCUL POUR LE PARTENAIRE",E29)</f>
        <v>Coût complet</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3"/>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0"/>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1"/>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49"/>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3"/>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3"/>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3"/>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3"/>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0"/>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49"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49"/>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49"/>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54"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54"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B1:E1"/>
    <mergeCell ref="F1:M1"/>
    <mergeCell ref="G3:K3"/>
    <mergeCell ref="G4:K4"/>
    <mergeCell ref="J5:M5"/>
    <mergeCell ref="J6:K6"/>
    <mergeCell ref="L6:M6"/>
    <mergeCell ref="G8:K8"/>
    <mergeCell ref="A11:G11"/>
    <mergeCell ref="H11:J11"/>
    <mergeCell ref="D14:E14"/>
    <mergeCell ref="F14:H14"/>
    <mergeCell ref="I14:J14"/>
    <mergeCell ref="K14:M14"/>
    <mergeCell ref="E15:F15"/>
    <mergeCell ref="B16:C16"/>
    <mergeCell ref="E16:F16"/>
    <mergeCell ref="H16:K16"/>
    <mergeCell ref="B18:C23"/>
    <mergeCell ref="D18:E18"/>
    <mergeCell ref="F18:K18"/>
    <mergeCell ref="D19:E19"/>
    <mergeCell ref="F19:K19"/>
    <mergeCell ref="D20:E20"/>
    <mergeCell ref="F20:K20"/>
    <mergeCell ref="D21:E21"/>
    <mergeCell ref="F21:K21"/>
    <mergeCell ref="D22:E22"/>
    <mergeCell ref="H22:K22"/>
    <mergeCell ref="J23:K23"/>
    <mergeCell ref="A25:M25"/>
    <mergeCell ref="B27:D27"/>
    <mergeCell ref="E27:L27"/>
    <mergeCell ref="B28:D28"/>
    <mergeCell ref="E28:G28"/>
    <mergeCell ref="B29:D29"/>
    <mergeCell ref="E29:F29"/>
    <mergeCell ref="I29:K29"/>
    <mergeCell ref="D35:E35"/>
    <mergeCell ref="F35:K35"/>
    <mergeCell ref="D36:E36"/>
    <mergeCell ref="F36:K36"/>
    <mergeCell ref="D37:E37"/>
    <mergeCell ref="H37:K37"/>
    <mergeCell ref="J38:K38"/>
    <mergeCell ref="B41:D41"/>
    <mergeCell ref="G41:H41"/>
    <mergeCell ref="B43:D43"/>
    <mergeCell ref="E43:H43"/>
    <mergeCell ref="B33:C38"/>
    <mergeCell ref="D33:E33"/>
    <mergeCell ref="F33:K33"/>
    <mergeCell ref="D34:E34"/>
    <mergeCell ref="F34:K34"/>
    <mergeCell ref="B45:D45"/>
    <mergeCell ref="E45:G45"/>
    <mergeCell ref="I45:K45"/>
    <mergeCell ref="C47:D47"/>
    <mergeCell ref="E47:G47"/>
    <mergeCell ref="I47:K47"/>
    <mergeCell ref="B49:D49"/>
    <mergeCell ref="E49:J49"/>
    <mergeCell ref="S49:U49"/>
    <mergeCell ref="B51:D51"/>
    <mergeCell ref="E51:J51"/>
    <mergeCell ref="E53:I53"/>
    <mergeCell ref="H55:I55"/>
    <mergeCell ref="K55:M55"/>
    <mergeCell ref="B62:C67"/>
    <mergeCell ref="D62:E62"/>
    <mergeCell ref="F62:K62"/>
    <mergeCell ref="D63:E63"/>
    <mergeCell ref="D64:E64"/>
    <mergeCell ref="F64:K64"/>
    <mergeCell ref="D65:E65"/>
    <mergeCell ref="F65:K65"/>
    <mergeCell ref="D66:E66"/>
    <mergeCell ref="H66:K66"/>
    <mergeCell ref="J67:K67"/>
    <mergeCell ref="A69:M69"/>
    <mergeCell ref="B72:C78"/>
    <mergeCell ref="D72:E72"/>
    <mergeCell ref="F72:M72"/>
    <mergeCell ref="D73:E73"/>
    <mergeCell ref="F73:G73"/>
    <mergeCell ref="D74:E74"/>
    <mergeCell ref="D75:E75"/>
    <mergeCell ref="F75:K75"/>
    <mergeCell ref="D76:E76"/>
    <mergeCell ref="F76:K76"/>
    <mergeCell ref="D77:E77"/>
    <mergeCell ref="H77:K77"/>
    <mergeCell ref="J78:K78"/>
    <mergeCell ref="B79:D79"/>
    <mergeCell ref="E79:F79"/>
    <mergeCell ref="I79:K79"/>
    <mergeCell ref="A82:M82"/>
    <mergeCell ref="D84:E84"/>
    <mergeCell ref="F84:H84"/>
    <mergeCell ref="J84:M85"/>
    <mergeCell ref="D85:E85"/>
    <mergeCell ref="F85:H85"/>
    <mergeCell ref="A87:M87"/>
    <mergeCell ref="D90:E90"/>
    <mergeCell ref="F90:H90"/>
    <mergeCell ref="E91:F91"/>
    <mergeCell ref="B92:C92"/>
    <mergeCell ref="E92:F92"/>
    <mergeCell ref="H92:K92"/>
    <mergeCell ref="A94:M94"/>
    <mergeCell ref="B96:H96"/>
    <mergeCell ref="I96:I98"/>
    <mergeCell ref="J96:J98"/>
    <mergeCell ref="K96:K98"/>
    <mergeCell ref="L96:L98"/>
    <mergeCell ref="B97:C97"/>
    <mergeCell ref="D97:E97"/>
    <mergeCell ref="F97:G97"/>
    <mergeCell ref="H97:H98"/>
    <mergeCell ref="A140:M140"/>
    <mergeCell ref="D142:G142"/>
    <mergeCell ref="D143:E143"/>
    <mergeCell ref="J143:K143"/>
    <mergeCell ref="D144:E144"/>
    <mergeCell ref="J144:K144"/>
    <mergeCell ref="A146:M146"/>
    <mergeCell ref="B148:G148"/>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B155:G155"/>
    <mergeCell ref="H155:J155"/>
    <mergeCell ref="B156:G156"/>
    <mergeCell ref="H156:J156"/>
    <mergeCell ref="B157:G157"/>
    <mergeCell ref="H157:J157"/>
    <mergeCell ref="B158:G158"/>
    <mergeCell ref="H158:J158"/>
    <mergeCell ref="A162:L162"/>
    <mergeCell ref="A163:L163"/>
    <mergeCell ref="B165:E165"/>
    <mergeCell ref="F165:J165"/>
    <mergeCell ref="K165:L165"/>
    <mergeCell ref="B167:C167"/>
    <mergeCell ref="D167:E167"/>
    <mergeCell ref="G167:H167"/>
    <mergeCell ref="D169:E169"/>
    <mergeCell ref="A176:M176"/>
    <mergeCell ref="B177:M177"/>
    <mergeCell ref="B178:M178"/>
    <mergeCell ref="A185:M185"/>
    <mergeCell ref="B188:I188"/>
    <mergeCell ref="A214:M215"/>
    <mergeCell ref="A217:M218"/>
    <mergeCell ref="B190:I190"/>
    <mergeCell ref="B192:I192"/>
    <mergeCell ref="B194:I194"/>
    <mergeCell ref="B197:L202"/>
    <mergeCell ref="A204:M204"/>
    <mergeCell ref="B205:L211"/>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Feuil17">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5</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56"/>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60">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7"/>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8"/>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9"/>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6"/>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7"/>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7"/>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7"/>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7"/>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8"/>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6"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56"/>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6"/>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61"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61"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Feuil18">
    <tabColor indexed="15"/>
  </sheetPr>
  <dimension ref="A1:Y298"/>
  <sheetViews>
    <sheetView showGridLines="0" zoomScale="80" zoomScaleNormal="80" zoomScalePageLayoutView="0" workbookViewId="0" topLeftCell="A1">
      <selection activeCell="G30" sqref="G30"/>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28125" style="278" customWidth="1"/>
    <col min="7" max="7" width="13.140625" style="278" customWidth="1"/>
    <col min="8" max="8" width="17.2812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2812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71093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3"/>
      <c r="C1" s="864"/>
      <c r="D1" s="864"/>
      <c r="E1" s="865"/>
      <c r="F1" s="687" t="s">
        <v>268</v>
      </c>
      <c r="G1" s="688"/>
      <c r="H1" s="688"/>
      <c r="I1" s="688"/>
      <c r="J1" s="688"/>
      <c r="K1" s="688"/>
      <c r="L1" s="688"/>
      <c r="M1" s="689"/>
    </row>
    <row r="2" s="51" customFormat="1" ht="12.75"/>
    <row r="3" spans="3:11" s="51" customFormat="1" ht="23.25">
      <c r="C3" s="518" t="s">
        <v>95</v>
      </c>
      <c r="E3" s="519"/>
      <c r="F3" s="519">
        <v>6</v>
      </c>
      <c r="G3" s="781" t="s">
        <v>70</v>
      </c>
      <c r="H3" s="782"/>
      <c r="I3" s="782"/>
      <c r="J3" s="782"/>
      <c r="K3" s="783"/>
    </row>
    <row r="4" spans="1:13" ht="6.75" customHeight="1">
      <c r="A4" s="51"/>
      <c r="B4" s="51"/>
      <c r="C4" s="518"/>
      <c r="D4" s="51"/>
      <c r="E4" s="519"/>
      <c r="F4" s="519"/>
      <c r="G4" s="781"/>
      <c r="H4" s="782"/>
      <c r="I4" s="782"/>
      <c r="J4" s="782"/>
      <c r="K4" s="783"/>
      <c r="L4" s="51"/>
      <c r="M4" s="51"/>
    </row>
    <row r="5" spans="1:24" s="492" customFormat="1" ht="18.75" customHeight="1">
      <c r="A5" s="210"/>
      <c r="B5" s="520"/>
      <c r="C5" s="521" t="s">
        <v>274</v>
      </c>
      <c r="D5" s="546">
        <f>'Part1-Coor'!D5</f>
      </c>
      <c r="F5" s="522"/>
      <c r="G5" s="523"/>
      <c r="H5" s="524"/>
      <c r="I5" s="525"/>
      <c r="J5" s="840"/>
      <c r="K5" s="841"/>
      <c r="L5" s="841"/>
      <c r="M5" s="841"/>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38"/>
      <c r="K6" s="839"/>
      <c r="L6" s="842"/>
      <c r="M6" s="842"/>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ANR-23-</v>
      </c>
      <c r="F7" s="210"/>
      <c r="G7" s="210"/>
      <c r="H7" s="210"/>
      <c r="I7" s="210"/>
      <c r="J7" s="511"/>
      <c r="K7" s="511"/>
      <c r="L7" s="511"/>
      <c r="M7" s="511"/>
      <c r="N7" s="501"/>
      <c r="P7" s="492" t="s">
        <v>94</v>
      </c>
      <c r="Q7" s="492" t="s">
        <v>33</v>
      </c>
      <c r="R7" s="492" t="s">
        <v>45</v>
      </c>
      <c r="S7" s="502" t="s">
        <v>317</v>
      </c>
      <c r="T7" s="498"/>
      <c r="W7" s="499" t="s">
        <v>162</v>
      </c>
      <c r="X7" s="500"/>
    </row>
    <row r="8" spans="1:23" s="492" customFormat="1" ht="6" customHeight="1">
      <c r="A8" s="210"/>
      <c r="B8" s="210"/>
      <c r="C8" s="210"/>
      <c r="D8" s="210"/>
      <c r="E8" s="210"/>
      <c r="F8" s="529"/>
      <c r="G8" s="898"/>
      <c r="H8" s="898"/>
      <c r="I8" s="898"/>
      <c r="J8" s="898"/>
      <c r="K8" s="899"/>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6" t="s">
        <v>59</v>
      </c>
      <c r="B11" s="796"/>
      <c r="C11" s="796"/>
      <c r="D11" s="796"/>
      <c r="E11" s="796"/>
      <c r="F11" s="796"/>
      <c r="G11" s="796"/>
      <c r="H11" s="768" t="s">
        <v>61</v>
      </c>
      <c r="I11" s="769"/>
      <c r="J11" s="77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316</v>
      </c>
      <c r="T13" s="302" t="s">
        <v>84</v>
      </c>
      <c r="U13" s="303">
        <v>0</v>
      </c>
      <c r="V13" s="304"/>
      <c r="W13" s="288" t="s">
        <v>168</v>
      </c>
      <c r="X13" s="289"/>
    </row>
    <row r="14" spans="2:24" s="297" customFormat="1" ht="15">
      <c r="B14" s="656"/>
      <c r="C14" s="305"/>
      <c r="D14" s="816"/>
      <c r="E14" s="817"/>
      <c r="F14" s="843"/>
      <c r="G14" s="844"/>
      <c r="H14" s="845"/>
      <c r="I14" s="797"/>
      <c r="J14" s="797"/>
      <c r="K14" s="869"/>
      <c r="L14" s="869"/>
      <c r="M14" s="869"/>
      <c r="N14" s="306"/>
      <c r="O14" s="207"/>
      <c r="R14" s="307" t="s">
        <v>69</v>
      </c>
      <c r="T14" s="308">
        <v>3</v>
      </c>
      <c r="U14" s="309">
        <v>0</v>
      </c>
      <c r="V14" s="304"/>
      <c r="W14" s="310" t="s">
        <v>169</v>
      </c>
      <c r="X14" s="311"/>
    </row>
    <row r="15" spans="1:24" ht="16.5" customHeight="1">
      <c r="A15" s="51"/>
      <c r="B15" s="44" t="s">
        <v>78</v>
      </c>
      <c r="C15" s="45"/>
      <c r="D15" s="44"/>
      <c r="E15" s="829" t="s">
        <v>104</v>
      </c>
      <c r="F15" s="829"/>
      <c r="G15" s="19"/>
      <c r="H15" s="42" t="s">
        <v>79</v>
      </c>
      <c r="I15" s="19"/>
      <c r="J15" s="19"/>
      <c r="K15" s="51"/>
      <c r="L15" s="43"/>
      <c r="M15" s="43"/>
      <c r="N15" s="51"/>
      <c r="O15" s="301"/>
      <c r="S15" s="291" t="s">
        <v>97</v>
      </c>
      <c r="W15" s="288" t="s">
        <v>170</v>
      </c>
      <c r="X15" s="289"/>
    </row>
    <row r="16" spans="2:24" ht="14.25">
      <c r="B16" s="793"/>
      <c r="C16" s="793"/>
      <c r="D16" s="158"/>
      <c r="E16" s="846"/>
      <c r="F16" s="846"/>
      <c r="G16" s="312"/>
      <c r="H16" s="818"/>
      <c r="I16" s="818"/>
      <c r="J16" s="818"/>
      <c r="K16" s="818"/>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0" t="s">
        <v>107</v>
      </c>
      <c r="C18" s="848"/>
      <c r="D18" s="824" t="s">
        <v>142</v>
      </c>
      <c r="E18" s="825"/>
      <c r="F18" s="815">
        <f>IF(F27="","",F27)</f>
      </c>
      <c r="G18" s="815"/>
      <c r="H18" s="815"/>
      <c r="I18" s="815"/>
      <c r="J18" s="815"/>
      <c r="K18" s="815"/>
      <c r="S18" s="286" t="s">
        <v>252</v>
      </c>
      <c r="W18" s="288" t="s">
        <v>173</v>
      </c>
      <c r="X18" s="283"/>
      <c r="Y18" s="278"/>
    </row>
    <row r="19" spans="1:23" s="301" customFormat="1" ht="14.25" customHeight="1">
      <c r="A19" s="67"/>
      <c r="B19" s="822"/>
      <c r="C19" s="848"/>
      <c r="D19" s="779" t="s">
        <v>25</v>
      </c>
      <c r="E19" s="779"/>
      <c r="F19" s="826">
        <f>IF(F63="","",F63)</f>
      </c>
      <c r="G19" s="826"/>
      <c r="H19" s="826"/>
      <c r="I19" s="826"/>
      <c r="J19" s="826"/>
      <c r="K19" s="826"/>
      <c r="P19" s="278"/>
      <c r="S19" s="278"/>
      <c r="W19" s="241" t="s">
        <v>174</v>
      </c>
    </row>
    <row r="20" spans="1:23" s="301" customFormat="1" ht="14.25">
      <c r="A20" s="67"/>
      <c r="B20" s="822"/>
      <c r="C20" s="848"/>
      <c r="D20" s="779" t="s">
        <v>27</v>
      </c>
      <c r="E20" s="780"/>
      <c r="F20" s="815">
        <f>IF(F64="","",F64)</f>
      </c>
      <c r="G20" s="815"/>
      <c r="H20" s="815"/>
      <c r="I20" s="815"/>
      <c r="J20" s="815"/>
      <c r="K20" s="815"/>
      <c r="W20" s="109" t="s">
        <v>175</v>
      </c>
    </row>
    <row r="21" spans="1:23" s="301" customFormat="1" ht="14.25">
      <c r="A21" s="67"/>
      <c r="B21" s="822"/>
      <c r="C21" s="848"/>
      <c r="D21" s="779" t="s">
        <v>28</v>
      </c>
      <c r="E21" s="779"/>
      <c r="F21" s="815">
        <f>IF(F65="","",F65)</f>
      </c>
      <c r="G21" s="815"/>
      <c r="H21" s="815"/>
      <c r="I21" s="815"/>
      <c r="J21" s="815"/>
      <c r="K21" s="815"/>
      <c r="S21" s="321" t="s">
        <v>236</v>
      </c>
      <c r="T21" s="321" t="s">
        <v>204</v>
      </c>
      <c r="W21" s="109" t="s">
        <v>176</v>
      </c>
    </row>
    <row r="22" spans="1:24" ht="12.75" customHeight="1">
      <c r="A22" s="68"/>
      <c r="B22" s="822"/>
      <c r="C22" s="848"/>
      <c r="D22" s="779" t="s">
        <v>26</v>
      </c>
      <c r="E22" s="779"/>
      <c r="F22" s="582">
        <f>IF(F66="","",F66)</f>
      </c>
      <c r="G22" s="27" t="s">
        <v>22</v>
      </c>
      <c r="H22" s="815">
        <f>IF(H66="","",H66)</f>
      </c>
      <c r="I22" s="815"/>
      <c r="J22" s="815"/>
      <c r="K22" s="815"/>
      <c r="L22" s="299"/>
      <c r="M22" s="299"/>
      <c r="N22" s="323"/>
      <c r="S22" s="324" t="s">
        <v>205</v>
      </c>
      <c r="T22" s="324" t="s">
        <v>206</v>
      </c>
      <c r="W22" s="288" t="s">
        <v>177</v>
      </c>
      <c r="X22" s="301"/>
    </row>
    <row r="23" spans="1:24" ht="14.25">
      <c r="A23" s="68"/>
      <c r="B23" s="822"/>
      <c r="C23" s="848"/>
      <c r="D23" s="70"/>
      <c r="E23" s="70"/>
      <c r="F23" s="158"/>
      <c r="G23" s="121" t="s">
        <v>23</v>
      </c>
      <c r="H23" s="660">
        <f>IF(H67="","",H67)</f>
      </c>
      <c r="I23" s="122" t="s">
        <v>24</v>
      </c>
      <c r="J23" s="833">
        <f>IF(J67="","",J67)</f>
      </c>
      <c r="K23" s="834"/>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5" t="s">
        <v>55</v>
      </c>
      <c r="B25" s="805"/>
      <c r="C25" s="805"/>
      <c r="D25" s="805"/>
      <c r="E25" s="805"/>
      <c r="F25" s="805"/>
      <c r="G25" s="805"/>
      <c r="H25" s="805"/>
      <c r="I25" s="805"/>
      <c r="J25" s="805"/>
      <c r="K25" s="805"/>
      <c r="L25" s="805"/>
      <c r="M25" s="805"/>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84" t="s">
        <v>101</v>
      </c>
      <c r="C27" s="785"/>
      <c r="D27" s="784"/>
      <c r="E27" s="774"/>
      <c r="F27" s="775"/>
      <c r="G27" s="775"/>
      <c r="H27" s="775"/>
      <c r="I27" s="775"/>
      <c r="J27" s="775"/>
      <c r="K27" s="776"/>
      <c r="L27" s="777"/>
      <c r="M27" s="182"/>
      <c r="N27" s="284"/>
      <c r="S27" s="324" t="s">
        <v>215</v>
      </c>
      <c r="T27" s="324" t="s">
        <v>216</v>
      </c>
      <c r="W27" s="329" t="s">
        <v>182</v>
      </c>
      <c r="X27" s="283"/>
    </row>
    <row r="28" spans="1:24" ht="33.75" customHeight="1" thickBot="1">
      <c r="A28" s="58"/>
      <c r="B28" s="784" t="s">
        <v>53</v>
      </c>
      <c r="C28" s="785"/>
      <c r="D28" s="784"/>
      <c r="E28" s="827"/>
      <c r="F28" s="828"/>
      <c r="G28" s="828"/>
      <c r="H28" s="472"/>
      <c r="I28" s="99"/>
      <c r="J28" s="264"/>
      <c r="K28" s="93"/>
      <c r="L28" s="51"/>
      <c r="Q28" s="287"/>
      <c r="S28" s="324" t="s">
        <v>217</v>
      </c>
      <c r="T28" s="324" t="s">
        <v>216</v>
      </c>
      <c r="W28" s="288" t="s">
        <v>183</v>
      </c>
      <c r="X28" s="283"/>
    </row>
    <row r="29" spans="1:25" s="279" customFormat="1" ht="23.25" customHeight="1" thickBot="1">
      <c r="A29" s="58"/>
      <c r="B29" s="784" t="s">
        <v>318</v>
      </c>
      <c r="C29" s="785"/>
      <c r="D29" s="784"/>
      <c r="E29" s="823"/>
      <c r="F29" s="823"/>
      <c r="G29" s="662"/>
      <c r="H29" s="75"/>
      <c r="I29" s="830" t="str">
        <f>IF($E$29="","VEUILLEZ SELECTIONNER UNE BASE DE CALCUL POUR LE PARTENAIRE",E29)</f>
        <v>VEUILLEZ SELECTIONNER UNE BASE DE CALCUL POUR LE PARTENAIRE</v>
      </c>
      <c r="J29" s="831"/>
      <c r="K29" s="832"/>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7"/>
      <c r="F31" s="647"/>
      <c r="G31" s="647"/>
      <c r="H31" s="647"/>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0" t="s">
        <v>106</v>
      </c>
      <c r="C33" s="821"/>
      <c r="D33" s="824" t="s">
        <v>142</v>
      </c>
      <c r="E33" s="825"/>
      <c r="F33" s="837"/>
      <c r="G33" s="837"/>
      <c r="H33" s="837"/>
      <c r="I33" s="837"/>
      <c r="J33" s="837"/>
      <c r="K33" s="837"/>
      <c r="L33" s="123"/>
      <c r="M33" s="67"/>
      <c r="N33" s="319"/>
      <c r="Q33" s="287"/>
      <c r="S33" s="324" t="s">
        <v>198</v>
      </c>
      <c r="T33" s="324" t="s">
        <v>222</v>
      </c>
      <c r="W33" s="335" t="s">
        <v>188</v>
      </c>
      <c r="X33" s="283"/>
    </row>
    <row r="34" spans="1:23" s="301" customFormat="1" ht="14.25" customHeight="1">
      <c r="A34" s="67"/>
      <c r="B34" s="822"/>
      <c r="C34" s="821"/>
      <c r="D34" s="779" t="s">
        <v>25</v>
      </c>
      <c r="E34" s="779"/>
      <c r="F34" s="786"/>
      <c r="G34" s="786"/>
      <c r="H34" s="786"/>
      <c r="I34" s="786"/>
      <c r="J34" s="786"/>
      <c r="K34" s="786"/>
      <c r="L34" s="67"/>
      <c r="M34" s="67"/>
      <c r="P34" s="278"/>
      <c r="S34" s="324" t="s">
        <v>201</v>
      </c>
      <c r="T34" s="324" t="s">
        <v>223</v>
      </c>
      <c r="W34" s="329" t="s">
        <v>189</v>
      </c>
    </row>
    <row r="35" spans="1:23" s="301" customFormat="1" ht="14.25">
      <c r="A35" s="67"/>
      <c r="B35" s="822"/>
      <c r="C35" s="821"/>
      <c r="D35" s="779" t="s">
        <v>27</v>
      </c>
      <c r="E35" s="780"/>
      <c r="F35" s="766"/>
      <c r="G35" s="766"/>
      <c r="H35" s="766"/>
      <c r="I35" s="766"/>
      <c r="J35" s="766"/>
      <c r="K35" s="766"/>
      <c r="L35" s="67"/>
      <c r="M35" s="67"/>
      <c r="S35" s="324" t="s">
        <v>197</v>
      </c>
      <c r="T35" s="324" t="s">
        <v>224</v>
      </c>
      <c r="W35" s="288" t="s">
        <v>190</v>
      </c>
    </row>
    <row r="36" spans="1:23" s="301" customFormat="1" ht="14.25">
      <c r="A36" s="67"/>
      <c r="B36" s="822"/>
      <c r="C36" s="821"/>
      <c r="D36" s="779" t="s">
        <v>28</v>
      </c>
      <c r="E36" s="779"/>
      <c r="F36" s="766"/>
      <c r="G36" s="766"/>
      <c r="H36" s="766"/>
      <c r="I36" s="766"/>
      <c r="J36" s="766"/>
      <c r="K36" s="766"/>
      <c r="L36" s="67"/>
      <c r="M36" s="67"/>
      <c r="S36" s="324" t="s">
        <v>225</v>
      </c>
      <c r="T36" s="324" t="s">
        <v>226</v>
      </c>
      <c r="W36" s="234" t="s">
        <v>191</v>
      </c>
    </row>
    <row r="37" spans="1:24" ht="12.75" customHeight="1">
      <c r="A37" s="68"/>
      <c r="B37" s="822"/>
      <c r="C37" s="821"/>
      <c r="D37" s="779" t="s">
        <v>26</v>
      </c>
      <c r="E37" s="779"/>
      <c r="F37" s="657"/>
      <c r="G37" s="27" t="s">
        <v>22</v>
      </c>
      <c r="H37" s="766"/>
      <c r="I37" s="766"/>
      <c r="J37" s="766"/>
      <c r="K37" s="766"/>
      <c r="L37" s="38"/>
      <c r="M37" s="38"/>
      <c r="N37" s="323"/>
      <c r="S37" s="324" t="s">
        <v>227</v>
      </c>
      <c r="T37" s="324" t="s">
        <v>228</v>
      </c>
      <c r="W37" s="234" t="s">
        <v>192</v>
      </c>
      <c r="X37" s="301"/>
    </row>
    <row r="38" spans="1:24" ht="14.25">
      <c r="A38" s="68"/>
      <c r="B38" s="822"/>
      <c r="C38" s="821"/>
      <c r="D38" s="70"/>
      <c r="E38" s="70"/>
      <c r="F38" s="158"/>
      <c r="G38" s="121" t="s">
        <v>23</v>
      </c>
      <c r="H38" s="658"/>
      <c r="I38" s="122" t="s">
        <v>24</v>
      </c>
      <c r="J38" s="818"/>
      <c r="K38" s="819"/>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7" t="s">
        <v>56</v>
      </c>
      <c r="C41" s="778"/>
      <c r="D41" s="778"/>
      <c r="E41" s="208"/>
      <c r="F41" s="63"/>
      <c r="G41" s="778" t="s">
        <v>57</v>
      </c>
      <c r="H41" s="778"/>
      <c r="I41" s="659"/>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3" t="s">
        <v>144</v>
      </c>
      <c r="C43" s="814"/>
      <c r="D43" s="814"/>
      <c r="E43" s="806"/>
      <c r="F43" s="807"/>
      <c r="G43" s="808"/>
      <c r="H43" s="808"/>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3" t="s">
        <v>270</v>
      </c>
      <c r="C45" s="814"/>
      <c r="D45" s="814"/>
      <c r="E45" s="855"/>
      <c r="F45" s="855"/>
      <c r="G45" s="855"/>
      <c r="H45" s="317"/>
      <c r="I45" s="811"/>
      <c r="J45" s="811"/>
      <c r="K45" s="811"/>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09" t="s">
        <v>30</v>
      </c>
      <c r="D47" s="778"/>
      <c r="E47" s="811"/>
      <c r="F47" s="811"/>
      <c r="G47" s="811"/>
      <c r="H47" s="317"/>
      <c r="I47" s="811"/>
      <c r="J47" s="811"/>
      <c r="K47" s="811"/>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3" t="s">
        <v>143</v>
      </c>
      <c r="C49" s="814"/>
      <c r="D49" s="814"/>
      <c r="E49" s="806"/>
      <c r="F49" s="807"/>
      <c r="G49" s="808"/>
      <c r="H49" s="808"/>
      <c r="I49" s="852"/>
      <c r="J49" s="852"/>
      <c r="K49" s="91"/>
      <c r="L49" s="322"/>
      <c r="M49" s="353"/>
      <c r="N49" s="322"/>
      <c r="S49" s="881"/>
      <c r="T49" s="882"/>
      <c r="U49" s="882"/>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3" t="s">
        <v>271</v>
      </c>
      <c r="C51" s="814"/>
      <c r="D51" s="814"/>
      <c r="E51" s="855"/>
      <c r="F51" s="895"/>
      <c r="G51" s="896"/>
      <c r="H51" s="896"/>
      <c r="I51" s="897"/>
      <c r="J51" s="897"/>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6"/>
      <c r="F53" s="807"/>
      <c r="G53" s="808"/>
      <c r="H53" s="808"/>
      <c r="I53" s="852"/>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6"/>
      <c r="G55" s="95" t="s">
        <v>131</v>
      </c>
      <c r="H55" s="766"/>
      <c r="I55" s="766"/>
      <c r="J55" s="95" t="s">
        <v>132</v>
      </c>
      <c r="K55" s="818"/>
      <c r="L55" s="818"/>
      <c r="M55" s="894"/>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4" t="s">
        <v>102</v>
      </c>
      <c r="C62" s="848"/>
      <c r="D62" s="824" t="s">
        <v>142</v>
      </c>
      <c r="E62" s="849"/>
      <c r="F62" s="837"/>
      <c r="G62" s="837"/>
      <c r="H62" s="837"/>
      <c r="I62" s="837"/>
      <c r="J62" s="837"/>
      <c r="K62" s="837"/>
      <c r="L62" s="51"/>
      <c r="M62" s="51"/>
      <c r="N62" s="51"/>
      <c r="W62" s="109"/>
    </row>
    <row r="63" spans="1:23" s="301" customFormat="1" ht="15" customHeight="1">
      <c r="A63" s="278"/>
      <c r="B63" s="822"/>
      <c r="C63" s="848"/>
      <c r="D63" s="778" t="s">
        <v>25</v>
      </c>
      <c r="E63" s="778"/>
      <c r="F63" s="657"/>
      <c r="G63" s="362"/>
      <c r="H63" s="362"/>
      <c r="I63" s="362"/>
      <c r="J63" s="362"/>
      <c r="K63" s="362"/>
      <c r="L63" s="67"/>
      <c r="M63" s="67"/>
      <c r="N63" s="67"/>
      <c r="P63" s="278"/>
      <c r="S63" s="278"/>
      <c r="W63" s="109"/>
    </row>
    <row r="64" spans="1:23" s="301" customFormat="1" ht="14.25">
      <c r="A64" s="278"/>
      <c r="B64" s="822"/>
      <c r="C64" s="848"/>
      <c r="D64" s="778" t="s">
        <v>27</v>
      </c>
      <c r="E64" s="856"/>
      <c r="F64" s="766"/>
      <c r="G64" s="766"/>
      <c r="H64" s="766"/>
      <c r="I64" s="766"/>
      <c r="J64" s="766"/>
      <c r="K64" s="766"/>
      <c r="L64" s="67"/>
      <c r="M64" s="67"/>
      <c r="N64" s="67"/>
      <c r="W64" s="109"/>
    </row>
    <row r="65" spans="1:23" s="301" customFormat="1" ht="14.25">
      <c r="A65" s="278"/>
      <c r="B65" s="822"/>
      <c r="C65" s="848"/>
      <c r="D65" s="778" t="s">
        <v>28</v>
      </c>
      <c r="E65" s="778"/>
      <c r="F65" s="812"/>
      <c r="G65" s="812"/>
      <c r="H65" s="812"/>
      <c r="I65" s="812"/>
      <c r="J65" s="812"/>
      <c r="K65" s="812"/>
      <c r="L65" s="67"/>
      <c r="M65" s="67"/>
      <c r="N65" s="67"/>
      <c r="W65" s="234"/>
    </row>
    <row r="66" spans="1:23" ht="12.75" customHeight="1">
      <c r="A66" s="322"/>
      <c r="B66" s="822"/>
      <c r="C66" s="848"/>
      <c r="D66" s="779" t="s">
        <v>26</v>
      </c>
      <c r="E66" s="779"/>
      <c r="F66" s="363"/>
      <c r="G66" s="147" t="s">
        <v>22</v>
      </c>
      <c r="H66" s="857"/>
      <c r="I66" s="857"/>
      <c r="J66" s="857"/>
      <c r="K66" s="857"/>
      <c r="L66" s="35"/>
      <c r="M66" s="35"/>
      <c r="N66" s="69"/>
      <c r="S66" s="301"/>
      <c r="W66" s="109"/>
    </row>
    <row r="67" spans="1:23" ht="14.25">
      <c r="A67" s="322"/>
      <c r="B67" s="822"/>
      <c r="C67" s="848"/>
      <c r="D67" s="70"/>
      <c r="E67" s="70"/>
      <c r="F67" s="363"/>
      <c r="G67" s="148" t="s">
        <v>23</v>
      </c>
      <c r="H67" s="657"/>
      <c r="I67" s="149" t="s">
        <v>24</v>
      </c>
      <c r="J67" s="818"/>
      <c r="K67" s="818"/>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6" t="s">
        <v>272</v>
      </c>
      <c r="B69" s="796"/>
      <c r="C69" s="796"/>
      <c r="D69" s="796"/>
      <c r="E69" s="796"/>
      <c r="F69" s="796"/>
      <c r="G69" s="796"/>
      <c r="H69" s="796"/>
      <c r="I69" s="796"/>
      <c r="J69" s="796"/>
      <c r="K69" s="796"/>
      <c r="L69" s="796"/>
      <c r="M69" s="796"/>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0" t="s">
        <v>130</v>
      </c>
      <c r="C72" s="848"/>
      <c r="D72" s="824" t="s">
        <v>248</v>
      </c>
      <c r="E72" s="825"/>
      <c r="F72" s="893"/>
      <c r="G72" s="893"/>
      <c r="H72" s="893"/>
      <c r="I72" s="893"/>
      <c r="J72" s="893"/>
      <c r="K72" s="893"/>
      <c r="L72" s="893"/>
      <c r="M72" s="893"/>
      <c r="R72" s="322"/>
      <c r="S72" s="322"/>
      <c r="T72" s="322"/>
      <c r="U72" s="322"/>
      <c r="V72" s="322"/>
      <c r="W72" s="108"/>
      <c r="X72" s="283"/>
      <c r="Y72" s="278"/>
    </row>
    <row r="73" spans="1:25" s="301" customFormat="1" ht="30.75" customHeight="1">
      <c r="A73" s="67"/>
      <c r="B73" s="820"/>
      <c r="C73" s="848"/>
      <c r="D73" s="870" t="s">
        <v>251</v>
      </c>
      <c r="E73" s="871"/>
      <c r="F73" s="850"/>
      <c r="G73" s="851"/>
      <c r="H73" s="366"/>
      <c r="I73" s="366"/>
      <c r="J73" s="202"/>
      <c r="K73" s="202"/>
      <c r="L73" s="367"/>
      <c r="M73" s="367"/>
      <c r="R73" s="322"/>
      <c r="S73" s="322"/>
      <c r="T73" s="322"/>
      <c r="U73" s="322"/>
      <c r="V73" s="322"/>
      <c r="W73" s="108"/>
      <c r="X73" s="283"/>
      <c r="Y73" s="278"/>
    </row>
    <row r="74" spans="1:23" s="301" customFormat="1" ht="14.25" customHeight="1">
      <c r="A74" s="67"/>
      <c r="B74" s="822"/>
      <c r="C74" s="848"/>
      <c r="D74" s="779" t="s">
        <v>25</v>
      </c>
      <c r="E74" s="779"/>
      <c r="F74" s="657"/>
      <c r="G74" s="313"/>
      <c r="H74" s="313"/>
      <c r="I74" s="313"/>
      <c r="J74" s="313"/>
      <c r="K74" s="313"/>
      <c r="P74" s="278"/>
      <c r="R74" s="322"/>
      <c r="S74" s="322"/>
      <c r="T74" s="322"/>
      <c r="U74" s="322"/>
      <c r="V74" s="322"/>
      <c r="W74" s="108"/>
    </row>
    <row r="75" spans="1:23" s="301" customFormat="1" ht="14.25">
      <c r="A75" s="67"/>
      <c r="B75" s="822"/>
      <c r="C75" s="848"/>
      <c r="D75" s="779" t="s">
        <v>27</v>
      </c>
      <c r="E75" s="780"/>
      <c r="F75" s="837"/>
      <c r="G75" s="837"/>
      <c r="H75" s="837"/>
      <c r="I75" s="837"/>
      <c r="J75" s="837"/>
      <c r="K75" s="837"/>
      <c r="R75" s="322"/>
      <c r="S75" s="322"/>
      <c r="T75" s="322"/>
      <c r="U75" s="322"/>
      <c r="V75" s="322"/>
      <c r="W75" s="108"/>
    </row>
    <row r="76" spans="1:23" s="301" customFormat="1" ht="14.25">
      <c r="A76" s="67"/>
      <c r="B76" s="822"/>
      <c r="C76" s="848"/>
      <c r="D76" s="779" t="s">
        <v>28</v>
      </c>
      <c r="E76" s="779"/>
      <c r="F76" s="837"/>
      <c r="G76" s="837"/>
      <c r="H76" s="837"/>
      <c r="I76" s="837"/>
      <c r="J76" s="837"/>
      <c r="K76" s="837"/>
      <c r="R76" s="322"/>
      <c r="S76" s="322"/>
      <c r="T76" s="322"/>
      <c r="U76" s="322"/>
      <c r="V76" s="322"/>
      <c r="W76" s="108"/>
    </row>
    <row r="77" spans="1:24" ht="12.75" customHeight="1">
      <c r="A77" s="68"/>
      <c r="B77" s="822"/>
      <c r="C77" s="848"/>
      <c r="D77" s="779" t="s">
        <v>26</v>
      </c>
      <c r="E77" s="779"/>
      <c r="F77" s="657"/>
      <c r="G77" s="27" t="s">
        <v>22</v>
      </c>
      <c r="H77" s="837"/>
      <c r="I77" s="837"/>
      <c r="J77" s="837"/>
      <c r="K77" s="837"/>
      <c r="L77" s="299"/>
      <c r="M77" s="299"/>
      <c r="N77" s="323"/>
      <c r="R77" s="322"/>
      <c r="S77" s="322"/>
      <c r="T77" s="322"/>
      <c r="U77" s="322"/>
      <c r="V77" s="322"/>
      <c r="W77" s="108"/>
      <c r="X77" s="301"/>
    </row>
    <row r="78" spans="1:24" ht="14.25">
      <c r="A78" s="68"/>
      <c r="B78" s="822"/>
      <c r="C78" s="848"/>
      <c r="D78" s="70"/>
      <c r="E78" s="70"/>
      <c r="F78" s="158"/>
      <c r="G78" s="121" t="s">
        <v>23</v>
      </c>
      <c r="H78" s="658"/>
      <c r="I78" s="122" t="s">
        <v>24</v>
      </c>
      <c r="J78" s="867"/>
      <c r="K78" s="868"/>
      <c r="L78" s="323"/>
      <c r="M78" s="323"/>
      <c r="N78" s="323"/>
      <c r="R78" s="322"/>
      <c r="S78" s="322"/>
      <c r="T78" s="322"/>
      <c r="U78" s="322"/>
      <c r="V78" s="322"/>
      <c r="W78" s="368"/>
      <c r="X78" s="301"/>
    </row>
    <row r="79" spans="1:25" s="301" customFormat="1" ht="14.25">
      <c r="A79" s="278"/>
      <c r="B79" s="859" t="s">
        <v>15</v>
      </c>
      <c r="C79" s="860"/>
      <c r="D79" s="860"/>
      <c r="E79" s="861"/>
      <c r="F79" s="862"/>
      <c r="G79" s="369"/>
      <c r="H79" s="370"/>
      <c r="I79" s="866" t="s">
        <v>250</v>
      </c>
      <c r="J79" s="778"/>
      <c r="K79" s="778"/>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6" t="s">
        <v>294</v>
      </c>
      <c r="B82" s="796"/>
      <c r="C82" s="796"/>
      <c r="D82" s="796"/>
      <c r="E82" s="796"/>
      <c r="F82" s="796"/>
      <c r="G82" s="796"/>
      <c r="H82" s="796"/>
      <c r="I82" s="796"/>
      <c r="J82" s="796"/>
      <c r="K82" s="796"/>
      <c r="L82" s="796"/>
      <c r="M82" s="796"/>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6" t="s">
        <v>33</v>
      </c>
      <c r="C84" s="305"/>
      <c r="D84" s="875"/>
      <c r="E84" s="876"/>
      <c r="F84" s="844"/>
      <c r="G84" s="844"/>
      <c r="H84" s="845"/>
      <c r="I84" s="373"/>
      <c r="J84" s="892"/>
      <c r="K84" s="892"/>
      <c r="L84" s="892"/>
      <c r="M84" s="892"/>
      <c r="N84" s="374"/>
      <c r="O84" s="96"/>
      <c r="R84" s="375"/>
      <c r="S84" s="322"/>
      <c r="T84" s="322"/>
      <c r="U84" s="365"/>
      <c r="V84" s="365"/>
      <c r="W84" s="108"/>
      <c r="X84" s="283"/>
    </row>
    <row r="85" spans="1:24" ht="15">
      <c r="A85" s="301"/>
      <c r="B85" s="656"/>
      <c r="C85" s="305"/>
      <c r="D85" s="853"/>
      <c r="E85" s="853"/>
      <c r="F85" s="797"/>
      <c r="G85" s="797"/>
      <c r="H85" s="797"/>
      <c r="I85" s="373"/>
      <c r="J85" s="892"/>
      <c r="K85" s="892"/>
      <c r="L85" s="892"/>
      <c r="M85" s="892"/>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6" t="s">
        <v>129</v>
      </c>
      <c r="B87" s="796"/>
      <c r="C87" s="796"/>
      <c r="D87" s="796"/>
      <c r="E87" s="796"/>
      <c r="F87" s="796"/>
      <c r="G87" s="796"/>
      <c r="H87" s="796"/>
      <c r="I87" s="796"/>
      <c r="J87" s="796"/>
      <c r="K87" s="796"/>
      <c r="L87" s="796"/>
      <c r="M87" s="796"/>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6"/>
      <c r="C90" s="305"/>
      <c r="D90" s="875"/>
      <c r="E90" s="876"/>
      <c r="F90" s="844"/>
      <c r="G90" s="844"/>
      <c r="H90" s="845"/>
      <c r="I90" s="376"/>
      <c r="J90" s="124"/>
      <c r="K90" s="127"/>
      <c r="L90" s="127"/>
      <c r="M90" s="127"/>
      <c r="N90" s="306"/>
      <c r="O90" s="96"/>
      <c r="R90" s="375"/>
      <c r="S90" s="322"/>
      <c r="T90" s="322"/>
      <c r="U90" s="365"/>
      <c r="V90" s="365"/>
      <c r="W90" s="108"/>
      <c r="X90" s="283"/>
    </row>
    <row r="91" spans="1:24" ht="16.5" customHeight="1">
      <c r="A91" s="194"/>
      <c r="B91" s="45" t="s">
        <v>78</v>
      </c>
      <c r="C91" s="45"/>
      <c r="D91" s="45"/>
      <c r="E91" s="877" t="s">
        <v>108</v>
      </c>
      <c r="F91" s="877"/>
      <c r="G91" s="132"/>
      <c r="H91" s="129" t="s">
        <v>79</v>
      </c>
      <c r="I91" s="132"/>
      <c r="J91" s="132"/>
      <c r="K91" s="67"/>
      <c r="L91" s="43"/>
      <c r="M91" s="43"/>
      <c r="N91" s="67"/>
      <c r="O91" s="301"/>
      <c r="R91" s="322"/>
      <c r="S91" s="322"/>
      <c r="T91" s="322"/>
      <c r="U91" s="322"/>
      <c r="V91" s="322"/>
      <c r="W91" s="108"/>
      <c r="X91" s="283"/>
    </row>
    <row r="92" spans="1:24" ht="14.25">
      <c r="A92" s="377"/>
      <c r="B92" s="793"/>
      <c r="C92" s="793"/>
      <c r="D92" s="158"/>
      <c r="E92" s="846"/>
      <c r="F92" s="872"/>
      <c r="G92" s="312"/>
      <c r="H92" s="818"/>
      <c r="I92" s="819"/>
      <c r="J92" s="819"/>
      <c r="K92" s="819"/>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6" t="s">
        <v>273</v>
      </c>
      <c r="B94" s="796"/>
      <c r="C94" s="796"/>
      <c r="D94" s="796"/>
      <c r="E94" s="796"/>
      <c r="F94" s="796"/>
      <c r="G94" s="796"/>
      <c r="H94" s="796"/>
      <c r="I94" s="796"/>
      <c r="J94" s="796"/>
      <c r="K94" s="796"/>
      <c r="L94" s="796"/>
      <c r="M94" s="796"/>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9" t="s">
        <v>36</v>
      </c>
      <c r="C96" s="879"/>
      <c r="D96" s="879"/>
      <c r="E96" s="879"/>
      <c r="F96" s="879"/>
      <c r="G96" s="879"/>
      <c r="H96" s="880"/>
      <c r="I96" s="690" t="s">
        <v>254</v>
      </c>
      <c r="J96" s="690" t="s">
        <v>255</v>
      </c>
      <c r="K96" s="690" t="s">
        <v>292</v>
      </c>
      <c r="L96" s="690" t="s">
        <v>293</v>
      </c>
      <c r="M96" s="611"/>
      <c r="N96" s="68"/>
      <c r="O96" s="382"/>
      <c r="P96" s="380"/>
      <c r="Q96" s="380"/>
      <c r="R96" s="380"/>
      <c r="S96" s="380"/>
      <c r="T96" s="278"/>
      <c r="U96" s="278"/>
      <c r="V96" s="278"/>
      <c r="W96" s="278"/>
      <c r="X96" s="278"/>
    </row>
    <row r="97" spans="1:24" s="51" customFormat="1" ht="38.25" customHeight="1" thickBot="1">
      <c r="A97" s="428"/>
      <c r="B97" s="858" t="s">
        <v>257</v>
      </c>
      <c r="C97" s="686"/>
      <c r="D97" s="690" t="s">
        <v>258</v>
      </c>
      <c r="E97" s="686"/>
      <c r="F97" s="690" t="s">
        <v>259</v>
      </c>
      <c r="G97" s="695"/>
      <c r="H97" s="690" t="s">
        <v>297</v>
      </c>
      <c r="I97" s="680"/>
      <c r="J97" s="680"/>
      <c r="K97" s="680"/>
      <c r="L97" s="680"/>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80"/>
      <c r="I98" s="680"/>
      <c r="J98" s="680"/>
      <c r="K98" s="680"/>
      <c r="L98" s="680"/>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hidden="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hidden="1">
      <c r="A102" s="428"/>
      <c r="B102" s="432"/>
      <c r="C102" s="432"/>
      <c r="D102" s="441" t="s">
        <v>312</v>
      </c>
      <c r="E102" s="554">
        <f>D99+H99+I99+J99+K99+L99</f>
        <v>0</v>
      </c>
      <c r="H102" s="428"/>
      <c r="I102" s="279" t="s">
        <v>313</v>
      </c>
      <c r="J102" s="553">
        <f>D99+H99+I99+J99+K99+L99*3%*10.5%</f>
        <v>0</v>
      </c>
      <c r="N102" s="139"/>
      <c r="O102" s="475"/>
      <c r="P102" s="68"/>
      <c r="Q102" s="473"/>
      <c r="R102" s="474"/>
      <c r="S102" s="474"/>
      <c r="T102" s="474"/>
      <c r="U102" s="474"/>
      <c r="V102" s="474"/>
    </row>
    <row r="103" spans="1:22" s="51" customFormat="1" ht="12.75" customHeight="1" hidden="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hidden="1">
      <c r="A104" s="428"/>
      <c r="B104" s="432"/>
      <c r="C104" s="432"/>
      <c r="D104" s="441" t="s">
        <v>263</v>
      </c>
      <c r="E104" s="585"/>
      <c r="H104" s="583" t="s">
        <v>308</v>
      </c>
      <c r="I104" s="640">
        <v>0.105</v>
      </c>
      <c r="J104" s="584">
        <f>I104*($D$99+$H$99+$I$99+$J$99+$K$99+$L$99)</f>
        <v>0</v>
      </c>
      <c r="N104" s="139"/>
      <c r="O104" s="475"/>
      <c r="P104" s="68"/>
      <c r="Q104" s="473"/>
      <c r="R104" s="474"/>
      <c r="S104" s="474"/>
      <c r="T104" s="474"/>
      <c r="U104" s="474"/>
      <c r="V104" s="474"/>
    </row>
    <row r="105" spans="1:22" s="51" customFormat="1" ht="12.75" customHeight="1" hidden="1">
      <c r="A105" s="428"/>
      <c r="B105" s="428"/>
      <c r="C105" s="428"/>
      <c r="D105" s="642"/>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hidden="1">
      <c r="A106" s="428"/>
      <c r="B106" s="428"/>
      <c r="C106" s="428"/>
      <c r="D106" s="441" t="s">
        <v>310</v>
      </c>
      <c r="E106" s="554">
        <f>IF(E102=0,0,(D99+H99+I99+J99+K99+L99)*E104)</f>
        <v>0</v>
      </c>
      <c r="F106" s="428"/>
      <c r="G106" s="428"/>
      <c r="H106" s="583" t="s">
        <v>309</v>
      </c>
      <c r="I106" s="641">
        <v>0.03</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hidden="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hidden="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hidden="1" thickBot="1">
      <c r="A109" s="643" t="s">
        <v>311</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hidden="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hidden="1">
      <c r="A111" s="428"/>
      <c r="B111" s="428"/>
      <c r="C111" s="446"/>
      <c r="E111" s="434" t="s">
        <v>319</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hidden="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hidden="1">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hidden="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hidden="1">
      <c r="A115" s="428"/>
      <c r="B115" s="428"/>
      <c r="C115" s="448"/>
      <c r="D115" s="438"/>
      <c r="E115" s="438"/>
      <c r="F115" s="567"/>
      <c r="G115" s="644" t="s">
        <v>314</v>
      </c>
      <c r="H115" s="442"/>
      <c r="I115" s="451"/>
      <c r="J115" s="438"/>
      <c r="K115" s="215"/>
      <c r="M115" s="273"/>
      <c r="N115" s="139"/>
      <c r="O115" s="28"/>
      <c r="P115" s="322"/>
      <c r="Q115" s="382"/>
      <c r="R115" s="380"/>
      <c r="S115" s="380"/>
      <c r="T115" s="380"/>
      <c r="U115" s="380"/>
      <c r="V115" s="380"/>
      <c r="W115" s="278"/>
      <c r="X115" s="278"/>
    </row>
    <row r="116" spans="1:24" s="51" customFormat="1" ht="12.75" customHeight="1" hidden="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hidden="1">
      <c r="A117" s="428"/>
      <c r="B117" s="428"/>
      <c r="C117" s="645"/>
      <c r="D117" s="438"/>
      <c r="E117" s="438"/>
      <c r="F117" s="278"/>
      <c r="G117" s="279" t="s">
        <v>315</v>
      </c>
      <c r="H117" s="646">
        <f>IF(K99="","",K99/F111)</f>
      </c>
      <c r="I117" s="451"/>
      <c r="J117" s="438"/>
      <c r="K117" s="215"/>
      <c r="M117" s="273"/>
      <c r="N117" s="139"/>
      <c r="O117" s="28"/>
      <c r="P117" s="322"/>
      <c r="Q117" s="382"/>
      <c r="R117" s="380"/>
      <c r="S117" s="380"/>
      <c r="T117" s="380"/>
      <c r="U117" s="380"/>
      <c r="V117" s="380"/>
      <c r="W117" s="278"/>
      <c r="X117" s="278"/>
    </row>
    <row r="118" spans="1:24" s="51" customFormat="1" ht="12.75" customHeight="1" hidden="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c r="B120" s="432"/>
      <c r="C120" s="432"/>
      <c r="D120" s="441" t="s">
        <v>312</v>
      </c>
      <c r="E120" s="554">
        <f>B99+D99+H99+I99+J99+K99+L99</f>
        <v>0</v>
      </c>
      <c r="F120" s="278"/>
      <c r="G120" s="278"/>
      <c r="H120" s="278"/>
      <c r="I120" s="279" t="s">
        <v>313</v>
      </c>
      <c r="J120" s="553">
        <f>(B99+D99+H99)*68%+(I99+J99+K99+L99)*7%</f>
        <v>0</v>
      </c>
      <c r="K120" s="278"/>
      <c r="L120" s="278"/>
      <c r="M120" s="278"/>
      <c r="N120" s="139"/>
      <c r="O120" s="385"/>
      <c r="P120" s="282"/>
      <c r="Q120" s="382"/>
      <c r="R120" s="380"/>
      <c r="S120" s="380"/>
      <c r="T120" s="380"/>
      <c r="U120" s="380"/>
      <c r="V120" s="380"/>
      <c r="W120" s="278"/>
      <c r="X120" s="278"/>
    </row>
    <row r="121" spans="1:24" s="51" customFormat="1" ht="12.75" customHeight="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c r="B122" s="432"/>
      <c r="C122" s="432"/>
      <c r="D122" s="441" t="s">
        <v>263</v>
      </c>
      <c r="E122" s="585">
        <v>0</v>
      </c>
      <c r="F122" s="278"/>
      <c r="G122" s="278"/>
      <c r="H122" s="661"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c r="A123" s="428"/>
      <c r="B123" s="428"/>
      <c r="C123" s="428"/>
      <c r="D123" s="642"/>
      <c r="E123" s="428"/>
      <c r="G123" s="428"/>
      <c r="H123" s="428"/>
      <c r="I123" s="428"/>
      <c r="J123" s="564"/>
      <c r="K123" s="428"/>
      <c r="N123" s="139"/>
      <c r="O123" s="385"/>
      <c r="P123" s="322"/>
      <c r="Q123" s="382"/>
      <c r="R123" s="380"/>
      <c r="S123" s="380"/>
      <c r="T123" s="380"/>
      <c r="U123" s="380"/>
      <c r="V123" s="380"/>
    </row>
    <row r="124" spans="1:24" s="51" customFormat="1" ht="12.75" customHeight="1">
      <c r="A124" s="428"/>
      <c r="B124" s="428"/>
      <c r="C124" s="441"/>
      <c r="D124" s="441" t="s">
        <v>310</v>
      </c>
      <c r="E124" s="554">
        <f>IF(E120=0,0,(D99+H99+I99+J99+K99+L99)*E122)</f>
        <v>0</v>
      </c>
      <c r="F124" s="278"/>
      <c r="G124" s="428"/>
      <c r="H124" s="661"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thickBot="1">
      <c r="A126" s="643" t="s">
        <v>311</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c r="A132" s="428"/>
      <c r="B132" s="428"/>
      <c r="C132" s="448"/>
      <c r="D132" s="438"/>
      <c r="E132" s="438"/>
      <c r="F132" s="567"/>
      <c r="G132" s="644" t="s">
        <v>314</v>
      </c>
      <c r="H132" s="442"/>
      <c r="I132" s="451"/>
      <c r="J132" s="438"/>
      <c r="K132" s="215"/>
      <c r="L132" s="51"/>
      <c r="M132" s="273"/>
      <c r="N132" s="453"/>
      <c r="O132" s="28"/>
      <c r="P132" s="322"/>
      <c r="Q132" s="382"/>
      <c r="R132" s="380"/>
      <c r="S132" s="380"/>
      <c r="T132" s="380"/>
      <c r="U132" s="380"/>
      <c r="V132" s="380"/>
      <c r="Y132" s="301"/>
    </row>
    <row r="133" spans="1:22" ht="12.75" customHeight="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c r="A134" s="428"/>
      <c r="B134" s="428"/>
      <c r="C134" s="645"/>
      <c r="D134" s="438"/>
      <c r="E134" s="438"/>
      <c r="G134" s="279" t="s">
        <v>315</v>
      </c>
      <c r="H134" s="655">
        <f>IF(K99="","",K99/F128)</f>
      </c>
      <c r="I134" s="451"/>
      <c r="J134" s="438"/>
      <c r="K134" s="215"/>
      <c r="L134" s="51"/>
      <c r="M134" s="273"/>
      <c r="N134" s="19"/>
      <c r="O134" s="28"/>
      <c r="P134" s="322"/>
      <c r="Q134" s="382"/>
      <c r="R134" s="380"/>
      <c r="S134" s="380"/>
      <c r="T134" s="380"/>
      <c r="U134" s="380"/>
      <c r="V134" s="380"/>
    </row>
    <row r="135" spans="1:22" ht="12.75" customHeight="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4" t="s">
        <v>286</v>
      </c>
      <c r="B140" s="794"/>
      <c r="C140" s="794"/>
      <c r="D140" s="794"/>
      <c r="E140" s="794"/>
      <c r="F140" s="794"/>
      <c r="G140" s="794"/>
      <c r="H140" s="794"/>
      <c r="I140" s="794"/>
      <c r="J140" s="794"/>
      <c r="K140" s="794"/>
      <c r="L140" s="794"/>
      <c r="M140" s="794"/>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0"/>
      <c r="E142" s="810"/>
      <c r="F142" s="810"/>
      <c r="G142" s="810"/>
      <c r="H142" s="268"/>
      <c r="I142" s="51"/>
      <c r="L142" s="193"/>
      <c r="M142" s="19"/>
      <c r="N142" s="19"/>
      <c r="O142" s="28"/>
      <c r="P142" s="322"/>
      <c r="Q142" s="389" t="s">
        <v>149</v>
      </c>
      <c r="R142" s="380"/>
      <c r="S142" s="380"/>
      <c r="T142" s="380"/>
      <c r="U142" s="380"/>
      <c r="V142" s="380"/>
    </row>
    <row r="143" spans="1:22" ht="12.75" customHeight="1">
      <c r="A143" s="98"/>
      <c r="B143" s="98"/>
      <c r="C143" s="267" t="s">
        <v>282</v>
      </c>
      <c r="D143" s="793"/>
      <c r="E143" s="793"/>
      <c r="F143" s="301"/>
      <c r="H143" s="51"/>
      <c r="I143" s="269" t="s">
        <v>283</v>
      </c>
      <c r="J143" s="795"/>
      <c r="K143" s="795"/>
      <c r="L143" s="193"/>
      <c r="M143" s="19"/>
      <c r="N143" s="19"/>
      <c r="O143" s="28"/>
      <c r="P143" s="322"/>
      <c r="Q143" s="389" t="s">
        <v>150</v>
      </c>
      <c r="R143" s="380"/>
      <c r="S143" s="380"/>
      <c r="T143" s="380"/>
      <c r="U143" s="380"/>
      <c r="V143" s="380"/>
    </row>
    <row r="144" spans="1:22" ht="12.75" customHeight="1">
      <c r="A144" s="50"/>
      <c r="B144" s="50"/>
      <c r="C144" s="267" t="s">
        <v>284</v>
      </c>
      <c r="D144" s="793"/>
      <c r="E144" s="793"/>
      <c r="F144" s="327"/>
      <c r="G144" s="381"/>
      <c r="H144" s="50"/>
      <c r="I144" s="269" t="s">
        <v>285</v>
      </c>
      <c r="J144" s="795"/>
      <c r="K144" s="795"/>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1" t="s">
        <v>138</v>
      </c>
      <c r="B146" s="891"/>
      <c r="C146" s="891"/>
      <c r="D146" s="891"/>
      <c r="E146" s="891"/>
      <c r="F146" s="891"/>
      <c r="G146" s="891"/>
      <c r="H146" s="891"/>
      <c r="I146" s="891"/>
      <c r="J146" s="891"/>
      <c r="K146" s="891"/>
      <c r="L146" s="891"/>
      <c r="M146" s="891"/>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0" t="s">
        <v>133</v>
      </c>
      <c r="C148" s="801"/>
      <c r="D148" s="801"/>
      <c r="E148" s="801"/>
      <c r="F148" s="801"/>
      <c r="G148" s="802"/>
      <c r="H148" s="800" t="s">
        <v>134</v>
      </c>
      <c r="I148" s="801"/>
      <c r="J148" s="802"/>
      <c r="K148" s="209" t="s">
        <v>135</v>
      </c>
      <c r="L148" s="209" t="s">
        <v>136</v>
      </c>
      <c r="M148" s="120"/>
      <c r="N148" s="139"/>
      <c r="O148" s="28"/>
      <c r="P148" s="322"/>
      <c r="Q148" s="389"/>
      <c r="R148" s="380"/>
      <c r="S148" s="380"/>
      <c r="T148" s="380"/>
      <c r="U148" s="380"/>
      <c r="V148" s="380"/>
    </row>
    <row r="149" spans="1:22" ht="12.75" customHeight="1">
      <c r="A149" s="397"/>
      <c r="B149" s="771"/>
      <c r="C149" s="772"/>
      <c r="D149" s="772"/>
      <c r="E149" s="772"/>
      <c r="F149" s="772"/>
      <c r="G149" s="773"/>
      <c r="H149" s="771"/>
      <c r="I149" s="772"/>
      <c r="J149" s="773"/>
      <c r="K149" s="568"/>
      <c r="L149" s="568"/>
      <c r="M149" s="386"/>
      <c r="N149" s="387"/>
      <c r="O149" s="28"/>
      <c r="P149" s="322"/>
      <c r="Q149" s="389"/>
      <c r="R149" s="380"/>
      <c r="S149" s="380"/>
      <c r="T149" s="380"/>
      <c r="U149" s="380"/>
      <c r="V149" s="380"/>
    </row>
    <row r="150" spans="1:22" ht="12.75" customHeight="1">
      <c r="A150" s="397"/>
      <c r="B150" s="771"/>
      <c r="C150" s="772"/>
      <c r="D150" s="772"/>
      <c r="E150" s="772"/>
      <c r="F150" s="772"/>
      <c r="G150" s="773"/>
      <c r="H150" s="771"/>
      <c r="I150" s="772"/>
      <c r="J150" s="773"/>
      <c r="K150" s="568"/>
      <c r="L150" s="568"/>
      <c r="M150" s="386"/>
      <c r="N150" s="387"/>
      <c r="O150" s="385"/>
      <c r="P150" s="322"/>
      <c r="Q150" s="389" t="s">
        <v>151</v>
      </c>
      <c r="R150" s="380"/>
      <c r="S150" s="380"/>
      <c r="T150" s="380"/>
      <c r="U150" s="380"/>
      <c r="V150" s="380"/>
    </row>
    <row r="151" spans="1:22" ht="12.75" customHeight="1">
      <c r="A151" s="397"/>
      <c r="B151" s="771"/>
      <c r="C151" s="772"/>
      <c r="D151" s="772"/>
      <c r="E151" s="772"/>
      <c r="F151" s="772"/>
      <c r="G151" s="773"/>
      <c r="H151" s="771"/>
      <c r="I151" s="772"/>
      <c r="J151" s="773"/>
      <c r="K151" s="568"/>
      <c r="L151" s="568"/>
      <c r="M151" s="386"/>
      <c r="N151" s="387"/>
      <c r="O151" s="385"/>
      <c r="P151" s="322"/>
      <c r="Q151" s="389" t="s">
        <v>4</v>
      </c>
      <c r="R151" s="380"/>
      <c r="S151" s="380"/>
      <c r="T151" s="380"/>
      <c r="U151" s="380"/>
      <c r="V151" s="380"/>
    </row>
    <row r="152" spans="1:22" ht="12.75" customHeight="1">
      <c r="A152" s="397"/>
      <c r="B152" s="771"/>
      <c r="C152" s="772"/>
      <c r="D152" s="772"/>
      <c r="E152" s="772"/>
      <c r="F152" s="772"/>
      <c r="G152" s="773"/>
      <c r="H152" s="771"/>
      <c r="I152" s="772"/>
      <c r="J152" s="773"/>
      <c r="K152" s="568"/>
      <c r="L152" s="568"/>
      <c r="M152" s="386"/>
      <c r="N152" s="387"/>
      <c r="O152" s="385"/>
      <c r="P152" s="322"/>
      <c r="R152" s="380"/>
      <c r="S152" s="380"/>
      <c r="T152" s="380"/>
      <c r="U152" s="380"/>
      <c r="V152" s="380"/>
    </row>
    <row r="153" spans="1:22" ht="12.75" customHeight="1">
      <c r="A153" s="397"/>
      <c r="B153" s="771"/>
      <c r="C153" s="772"/>
      <c r="D153" s="772"/>
      <c r="E153" s="772"/>
      <c r="F153" s="772"/>
      <c r="G153" s="773"/>
      <c r="H153" s="771"/>
      <c r="I153" s="772"/>
      <c r="J153" s="773"/>
      <c r="K153" s="568"/>
      <c r="L153" s="568"/>
      <c r="M153" s="386"/>
      <c r="N153" s="387"/>
      <c r="O153" s="385"/>
      <c r="P153" s="322"/>
      <c r="R153" s="380"/>
      <c r="S153" s="380"/>
      <c r="T153" s="380"/>
      <c r="U153" s="380"/>
      <c r="V153" s="380"/>
    </row>
    <row r="154" spans="1:22" ht="12.75" customHeight="1">
      <c r="A154" s="397"/>
      <c r="B154" s="771"/>
      <c r="C154" s="772"/>
      <c r="D154" s="772"/>
      <c r="E154" s="772"/>
      <c r="F154" s="772"/>
      <c r="G154" s="773"/>
      <c r="H154" s="771"/>
      <c r="I154" s="772"/>
      <c r="J154" s="773"/>
      <c r="K154" s="568"/>
      <c r="L154" s="568"/>
      <c r="M154" s="386"/>
      <c r="N154" s="387"/>
      <c r="O154" s="385"/>
      <c r="P154" s="322"/>
      <c r="R154" s="380"/>
      <c r="S154" s="380"/>
      <c r="T154" s="380"/>
      <c r="U154" s="380"/>
      <c r="V154" s="380"/>
    </row>
    <row r="155" spans="1:22" ht="12.75" customHeight="1">
      <c r="A155" s="397"/>
      <c r="B155" s="771"/>
      <c r="C155" s="772"/>
      <c r="D155" s="772"/>
      <c r="E155" s="772"/>
      <c r="F155" s="772"/>
      <c r="G155" s="773"/>
      <c r="H155" s="771"/>
      <c r="I155" s="772"/>
      <c r="J155" s="773"/>
      <c r="K155" s="568"/>
      <c r="L155" s="568"/>
      <c r="M155" s="386"/>
      <c r="N155" s="387"/>
      <c r="O155" s="385"/>
      <c r="P155" s="322"/>
      <c r="R155" s="380"/>
      <c r="S155" s="380"/>
      <c r="T155" s="380"/>
      <c r="U155" s="380"/>
      <c r="V155" s="380"/>
    </row>
    <row r="156" spans="1:22" ht="12.75" customHeight="1">
      <c r="A156" s="397"/>
      <c r="B156" s="771"/>
      <c r="C156" s="772"/>
      <c r="D156" s="772"/>
      <c r="E156" s="772"/>
      <c r="F156" s="772"/>
      <c r="G156" s="773"/>
      <c r="H156" s="771"/>
      <c r="I156" s="772"/>
      <c r="J156" s="773"/>
      <c r="K156" s="568"/>
      <c r="L156" s="568"/>
      <c r="M156" s="352"/>
      <c r="N156" s="384"/>
      <c r="O156" s="385"/>
      <c r="P156" s="322"/>
      <c r="Q156" s="382"/>
      <c r="R156" s="380"/>
      <c r="S156" s="380"/>
      <c r="T156" s="380"/>
      <c r="U156" s="380"/>
      <c r="V156" s="380"/>
    </row>
    <row r="157" spans="1:22" ht="12.75" customHeight="1">
      <c r="A157" s="397"/>
      <c r="B157" s="771"/>
      <c r="C157" s="772"/>
      <c r="D157" s="772"/>
      <c r="E157" s="772"/>
      <c r="F157" s="772"/>
      <c r="G157" s="773"/>
      <c r="H157" s="771"/>
      <c r="I157" s="772"/>
      <c r="J157" s="773"/>
      <c r="K157" s="568"/>
      <c r="L157" s="568"/>
      <c r="M157" s="399"/>
      <c r="N157" s="400"/>
      <c r="O157" s="385"/>
      <c r="P157" s="322"/>
      <c r="Q157" s="382"/>
      <c r="R157" s="282"/>
      <c r="S157" s="380"/>
      <c r="T157" s="380"/>
      <c r="U157" s="380"/>
      <c r="V157" s="380"/>
    </row>
    <row r="158" spans="1:22" ht="12.75" customHeight="1" thickBot="1">
      <c r="A158" s="397"/>
      <c r="B158" s="771"/>
      <c r="C158" s="772"/>
      <c r="D158" s="772"/>
      <c r="E158" s="772"/>
      <c r="F158" s="772"/>
      <c r="G158" s="773"/>
      <c r="H158" s="771"/>
      <c r="I158" s="772"/>
      <c r="J158" s="773"/>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6" t="s">
        <v>242</v>
      </c>
      <c r="B162" s="796"/>
      <c r="C162" s="796"/>
      <c r="D162" s="796"/>
      <c r="E162" s="796"/>
      <c r="F162" s="796"/>
      <c r="G162" s="796"/>
      <c r="H162" s="796"/>
      <c r="I162" s="796"/>
      <c r="J162" s="796"/>
      <c r="K162" s="796"/>
      <c r="L162" s="796"/>
      <c r="M162" s="211"/>
      <c r="N162" s="384"/>
      <c r="O162" s="385"/>
      <c r="P162" s="322"/>
      <c r="Q162" s="382"/>
      <c r="R162" s="380"/>
      <c r="S162" s="380"/>
      <c r="T162" s="380"/>
      <c r="U162" s="380"/>
      <c r="V162" s="380"/>
    </row>
    <row r="163" spans="1:22" ht="77.25" customHeight="1">
      <c r="A163" s="788" t="s">
        <v>296</v>
      </c>
      <c r="B163" s="788"/>
      <c r="C163" s="788"/>
      <c r="D163" s="788"/>
      <c r="E163" s="788"/>
      <c r="F163" s="788"/>
      <c r="G163" s="788"/>
      <c r="H163" s="788"/>
      <c r="I163" s="788"/>
      <c r="J163" s="788"/>
      <c r="K163" s="788"/>
      <c r="L163" s="788"/>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798" t="s">
        <v>300</v>
      </c>
      <c r="C165" s="798"/>
      <c r="D165" s="798"/>
      <c r="E165" s="798"/>
      <c r="F165" s="889" t="s">
        <v>301</v>
      </c>
      <c r="G165" s="889"/>
      <c r="H165" s="889"/>
      <c r="I165" s="889"/>
      <c r="J165" s="889"/>
      <c r="K165" s="799" t="s">
        <v>298</v>
      </c>
      <c r="L165" s="799"/>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8">
        <f>IF(D14="","",D14)</f>
      </c>
      <c r="C167" s="888"/>
      <c r="D167" s="803">
        <f>IF(F14="","",F14)</f>
      </c>
      <c r="E167" s="804"/>
      <c r="F167" s="288"/>
      <c r="G167" s="791">
        <f>IF(D84="","",D84)</f>
      </c>
      <c r="H167" s="792"/>
      <c r="I167" s="488">
        <f>IF(F84="","",F84)</f>
      </c>
      <c r="J167" s="206"/>
      <c r="K167" s="488">
        <f>IF(H55="","",H55)</f>
      </c>
      <c r="L167" s="488">
        <f>IF(K55="","",K55)</f>
      </c>
      <c r="M167" s="110"/>
      <c r="N167" s="108"/>
      <c r="O167" s="385"/>
      <c r="P167" s="322"/>
      <c r="Q167" s="382"/>
      <c r="R167" s="380"/>
      <c r="S167" s="380"/>
      <c r="T167" s="380"/>
      <c r="U167" s="380"/>
      <c r="V167" s="380"/>
    </row>
    <row r="168" spans="13:22" ht="12.75">
      <c r="M168" s="110"/>
      <c r="N168" s="108"/>
      <c r="O168" s="108"/>
      <c r="P168" s="322"/>
      <c r="Q168" s="382"/>
      <c r="R168" s="380"/>
      <c r="S168" s="380"/>
      <c r="T168" s="380"/>
      <c r="U168" s="380"/>
      <c r="V168" s="380"/>
    </row>
    <row r="169" spans="1:22" ht="12.75">
      <c r="A169" s="180"/>
      <c r="B169" s="51" t="s">
        <v>299</v>
      </c>
      <c r="C169" s="56"/>
      <c r="D169" s="803">
        <f>IF(I14="","",I14)</f>
      </c>
      <c r="E169" s="804"/>
      <c r="F169" s="38"/>
      <c r="G169" s="51" t="s">
        <v>299</v>
      </c>
      <c r="H169" s="56"/>
      <c r="I169" s="488">
        <f>IF(J84="","",J84)</f>
      </c>
      <c r="J169" s="56"/>
      <c r="K169" s="51" t="s">
        <v>299</v>
      </c>
      <c r="L169" s="484"/>
      <c r="M169" s="160"/>
      <c r="N169" s="108"/>
      <c r="O169" s="108"/>
      <c r="P169" s="322"/>
      <c r="Q169" s="382"/>
      <c r="R169" s="380"/>
      <c r="S169" s="380"/>
      <c r="T169" s="380"/>
      <c r="U169" s="380"/>
      <c r="V169" s="380"/>
    </row>
    <row r="170" spans="1:22" ht="12.75">
      <c r="A170" s="67"/>
      <c r="L170" s="144"/>
      <c r="M170" s="160"/>
      <c r="N170" s="14"/>
      <c r="O170" s="108"/>
      <c r="P170" s="322"/>
      <c r="Q170" s="382"/>
      <c r="R170" s="380"/>
      <c r="S170" s="380"/>
      <c r="T170" s="380"/>
      <c r="U170" s="380"/>
      <c r="V170" s="380"/>
    </row>
    <row r="171" spans="1:22" ht="12.75">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4" t="s">
        <v>112</v>
      </c>
      <c r="B176" s="794"/>
      <c r="C176" s="794"/>
      <c r="D176" s="794"/>
      <c r="E176" s="794"/>
      <c r="F176" s="794"/>
      <c r="G176" s="794"/>
      <c r="H176" s="794"/>
      <c r="I176" s="794"/>
      <c r="J176" s="794"/>
      <c r="K176" s="794"/>
      <c r="L176" s="794"/>
      <c r="M176" s="794"/>
      <c r="N176" s="204"/>
      <c r="O176" s="108"/>
      <c r="P176" s="322"/>
      <c r="Q176" s="382"/>
      <c r="R176" s="380"/>
      <c r="S176" s="380"/>
      <c r="T176" s="380"/>
      <c r="U176" s="380"/>
      <c r="V176" s="380"/>
    </row>
    <row r="177" spans="1:22" ht="27.75" customHeight="1">
      <c r="A177" s="67"/>
      <c r="B177" s="890" t="s">
        <v>139</v>
      </c>
      <c r="C177" s="890"/>
      <c r="D177" s="890"/>
      <c r="E177" s="890"/>
      <c r="F177" s="890"/>
      <c r="G177" s="890"/>
      <c r="H177" s="890"/>
      <c r="I177" s="890"/>
      <c r="J177" s="890"/>
      <c r="K177" s="890"/>
      <c r="L177" s="890"/>
      <c r="M177" s="890"/>
      <c r="N177" s="108"/>
      <c r="O177" s="108"/>
      <c r="P177" s="322"/>
      <c r="Q177" s="382"/>
      <c r="R177" s="380"/>
      <c r="S177" s="380"/>
      <c r="T177" s="380"/>
      <c r="U177" s="380"/>
      <c r="V177" s="380"/>
    </row>
    <row r="178" spans="1:22" ht="27.75" customHeight="1">
      <c r="A178" s="67"/>
      <c r="B178" s="890" t="s">
        <v>109</v>
      </c>
      <c r="C178" s="890"/>
      <c r="D178" s="890"/>
      <c r="E178" s="890"/>
      <c r="F178" s="890"/>
      <c r="G178" s="890"/>
      <c r="H178" s="890"/>
      <c r="I178" s="890"/>
      <c r="J178" s="890"/>
      <c r="K178" s="890"/>
      <c r="L178" s="890"/>
      <c r="M178" s="890"/>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6" t="s">
        <v>152</v>
      </c>
      <c r="B185" s="796"/>
      <c r="C185" s="796"/>
      <c r="D185" s="796"/>
      <c r="E185" s="796"/>
      <c r="F185" s="796"/>
      <c r="G185" s="796"/>
      <c r="H185" s="796"/>
      <c r="I185" s="796"/>
      <c r="J185" s="796"/>
      <c r="K185" s="796"/>
      <c r="L185" s="796"/>
      <c r="M185" s="796"/>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89" t="s">
        <v>195</v>
      </c>
      <c r="C188" s="789"/>
      <c r="D188" s="789"/>
      <c r="E188" s="789"/>
      <c r="F188" s="789"/>
      <c r="G188" s="789"/>
      <c r="H188" s="790"/>
      <c r="I188" s="790"/>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89" t="s">
        <v>153</v>
      </c>
      <c r="C190" s="789"/>
      <c r="D190" s="789"/>
      <c r="E190" s="789"/>
      <c r="F190" s="789"/>
      <c r="G190" s="789"/>
      <c r="H190" s="790"/>
      <c r="I190" s="790"/>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89" t="s">
        <v>154</v>
      </c>
      <c r="C192" s="789"/>
      <c r="D192" s="789"/>
      <c r="E192" s="789"/>
      <c r="F192" s="789"/>
      <c r="G192" s="789"/>
      <c r="H192" s="790"/>
      <c r="I192" s="790"/>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89" t="s">
        <v>155</v>
      </c>
      <c r="C194" s="790"/>
      <c r="D194" s="790"/>
      <c r="E194" s="790"/>
      <c r="F194" s="790"/>
      <c r="G194" s="790"/>
      <c r="H194" s="790"/>
      <c r="I194" s="790"/>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8"/>
      <c r="C197" s="878"/>
      <c r="D197" s="878"/>
      <c r="E197" s="878"/>
      <c r="F197" s="878"/>
      <c r="G197" s="878"/>
      <c r="H197" s="878"/>
      <c r="I197" s="878"/>
      <c r="J197" s="878"/>
      <c r="K197" s="878"/>
      <c r="L197" s="878"/>
      <c r="P197" s="322"/>
      <c r="Q197" s="382"/>
      <c r="R197" s="380"/>
      <c r="S197" s="380"/>
      <c r="T197" s="380"/>
      <c r="U197" s="380"/>
      <c r="V197" s="380"/>
      <c r="X197" s="301"/>
    </row>
    <row r="198" spans="1:22" ht="5.25" customHeight="1">
      <c r="A198" s="405"/>
      <c r="B198" s="878"/>
      <c r="C198" s="878"/>
      <c r="D198" s="878"/>
      <c r="E198" s="878"/>
      <c r="F198" s="878"/>
      <c r="G198" s="878"/>
      <c r="H198" s="878"/>
      <c r="I198" s="878"/>
      <c r="J198" s="878"/>
      <c r="K198" s="878"/>
      <c r="L198" s="878"/>
      <c r="P198" s="322"/>
      <c r="Q198" s="382"/>
      <c r="R198" s="380"/>
      <c r="S198" s="380"/>
      <c r="T198" s="380"/>
      <c r="U198" s="380"/>
      <c r="V198" s="380"/>
    </row>
    <row r="199" spans="1:22" ht="12.75" customHeight="1">
      <c r="A199" s="405"/>
      <c r="B199" s="878"/>
      <c r="C199" s="878"/>
      <c r="D199" s="878"/>
      <c r="E199" s="878"/>
      <c r="F199" s="878"/>
      <c r="G199" s="878"/>
      <c r="H199" s="878"/>
      <c r="I199" s="878"/>
      <c r="J199" s="878"/>
      <c r="K199" s="878"/>
      <c r="L199" s="878"/>
      <c r="P199" s="322"/>
      <c r="Q199" s="382"/>
      <c r="R199" s="380"/>
      <c r="S199" s="380"/>
      <c r="T199" s="380"/>
      <c r="U199" s="380"/>
      <c r="V199" s="380"/>
    </row>
    <row r="200" spans="1:22" ht="5.25" customHeight="1">
      <c r="A200" s="405"/>
      <c r="B200" s="878"/>
      <c r="C200" s="878"/>
      <c r="D200" s="878"/>
      <c r="E200" s="878"/>
      <c r="F200" s="878"/>
      <c r="G200" s="878"/>
      <c r="H200" s="878"/>
      <c r="I200" s="878"/>
      <c r="J200" s="878"/>
      <c r="K200" s="878"/>
      <c r="L200" s="878"/>
      <c r="P200" s="322"/>
      <c r="Q200" s="382"/>
      <c r="R200" s="380"/>
      <c r="S200" s="380"/>
      <c r="T200" s="380"/>
      <c r="U200" s="380"/>
      <c r="V200" s="380"/>
    </row>
    <row r="201" spans="1:22" ht="12.75" customHeight="1">
      <c r="A201" s="405"/>
      <c r="B201" s="878"/>
      <c r="C201" s="878"/>
      <c r="D201" s="878"/>
      <c r="E201" s="878"/>
      <c r="F201" s="878"/>
      <c r="G201" s="878"/>
      <c r="H201" s="878"/>
      <c r="I201" s="878"/>
      <c r="J201" s="878"/>
      <c r="K201" s="878"/>
      <c r="L201" s="878"/>
      <c r="P201" s="322"/>
      <c r="Q201" s="407"/>
      <c r="R201" s="127"/>
      <c r="S201" s="127"/>
      <c r="T201" s="380"/>
      <c r="U201" s="380"/>
      <c r="V201" s="380"/>
    </row>
    <row r="202" spans="1:22" ht="12.75" customHeight="1">
      <c r="A202" s="405"/>
      <c r="B202" s="878"/>
      <c r="C202" s="878"/>
      <c r="D202" s="878"/>
      <c r="E202" s="878"/>
      <c r="F202" s="878"/>
      <c r="G202" s="878"/>
      <c r="H202" s="878"/>
      <c r="I202" s="878"/>
      <c r="J202" s="878"/>
      <c r="K202" s="878"/>
      <c r="L202" s="878"/>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7" t="s">
        <v>159</v>
      </c>
      <c r="B204" s="787"/>
      <c r="C204" s="787"/>
      <c r="D204" s="787"/>
      <c r="E204" s="787"/>
      <c r="F204" s="787"/>
      <c r="G204" s="787"/>
      <c r="H204" s="787"/>
      <c r="I204" s="787"/>
      <c r="J204" s="787"/>
      <c r="K204" s="787"/>
      <c r="L204" s="787"/>
      <c r="M204" s="787"/>
      <c r="P204" s="322"/>
      <c r="Q204" s="408"/>
      <c r="R204" s="200"/>
      <c r="S204" s="127"/>
      <c r="T204" s="380"/>
      <c r="U204" s="380"/>
      <c r="V204" s="380"/>
    </row>
    <row r="205" spans="1:22" ht="12.75" customHeight="1">
      <c r="A205" s="301"/>
      <c r="B205" s="887"/>
      <c r="C205" s="887"/>
      <c r="D205" s="887"/>
      <c r="E205" s="887"/>
      <c r="F205" s="887"/>
      <c r="G205" s="887"/>
      <c r="H205" s="887"/>
      <c r="I205" s="887"/>
      <c r="J205" s="887"/>
      <c r="K205" s="887"/>
      <c r="L205" s="887"/>
      <c r="P205" s="322"/>
      <c r="Q205" s="408"/>
      <c r="R205" s="200"/>
      <c r="S205" s="127"/>
      <c r="T205" s="380"/>
      <c r="U205" s="380"/>
      <c r="V205" s="380"/>
    </row>
    <row r="206" spans="1:24" ht="12.75" customHeight="1">
      <c r="A206" s="301"/>
      <c r="B206" s="887"/>
      <c r="C206" s="887"/>
      <c r="D206" s="887"/>
      <c r="E206" s="887"/>
      <c r="F206" s="887"/>
      <c r="G206" s="887"/>
      <c r="H206" s="887"/>
      <c r="I206" s="887"/>
      <c r="J206" s="887"/>
      <c r="K206" s="887"/>
      <c r="L206" s="887"/>
      <c r="P206" s="322"/>
      <c r="Q206" s="409"/>
      <c r="R206" s="410"/>
      <c r="S206" s="127"/>
      <c r="T206" s="380"/>
      <c r="U206" s="380"/>
      <c r="V206" s="380"/>
      <c r="X206" s="301"/>
    </row>
    <row r="207" spans="1:24" ht="12.75" customHeight="1">
      <c r="A207" s="301"/>
      <c r="B207" s="887"/>
      <c r="C207" s="887"/>
      <c r="D207" s="887"/>
      <c r="E207" s="887"/>
      <c r="F207" s="887"/>
      <c r="G207" s="887"/>
      <c r="H207" s="887"/>
      <c r="I207" s="887"/>
      <c r="J207" s="887"/>
      <c r="K207" s="887"/>
      <c r="L207" s="887"/>
      <c r="P207" s="322"/>
      <c r="Q207" s="407"/>
      <c r="R207" s="127"/>
      <c r="S207" s="127"/>
      <c r="T207" s="380"/>
      <c r="U207" s="380"/>
      <c r="V207" s="380"/>
      <c r="X207" s="301"/>
    </row>
    <row r="208" spans="1:24" ht="12.75" customHeight="1">
      <c r="A208" s="301"/>
      <c r="B208" s="887"/>
      <c r="C208" s="887"/>
      <c r="D208" s="887"/>
      <c r="E208" s="887"/>
      <c r="F208" s="887"/>
      <c r="G208" s="887"/>
      <c r="H208" s="887"/>
      <c r="I208" s="887"/>
      <c r="J208" s="887"/>
      <c r="K208" s="887"/>
      <c r="L208" s="887"/>
      <c r="P208" s="322"/>
      <c r="Q208" s="407"/>
      <c r="R208" s="127"/>
      <c r="S208" s="127"/>
      <c r="T208" s="380"/>
      <c r="U208" s="380"/>
      <c r="V208" s="380"/>
      <c r="X208" s="301"/>
    </row>
    <row r="209" spans="1:22" ht="12.75" customHeight="1">
      <c r="A209" s="301"/>
      <c r="B209" s="887"/>
      <c r="C209" s="887"/>
      <c r="D209" s="887"/>
      <c r="E209" s="887"/>
      <c r="F209" s="887"/>
      <c r="G209" s="887"/>
      <c r="H209" s="887"/>
      <c r="I209" s="887"/>
      <c r="J209" s="887"/>
      <c r="K209" s="887"/>
      <c r="L209" s="887"/>
      <c r="P209" s="322"/>
      <c r="Q209" s="382"/>
      <c r="R209" s="380"/>
      <c r="S209" s="380"/>
      <c r="T209" s="380"/>
      <c r="U209" s="380"/>
      <c r="V209" s="380"/>
    </row>
    <row r="210" spans="1:22" ht="12.75" customHeight="1">
      <c r="A210" s="301"/>
      <c r="B210" s="887"/>
      <c r="C210" s="887"/>
      <c r="D210" s="887"/>
      <c r="E210" s="887"/>
      <c r="F210" s="887"/>
      <c r="G210" s="887"/>
      <c r="H210" s="887"/>
      <c r="I210" s="887"/>
      <c r="J210" s="887"/>
      <c r="K210" s="887"/>
      <c r="L210" s="887"/>
      <c r="P210" s="322"/>
      <c r="Q210" s="382"/>
      <c r="R210" s="380"/>
      <c r="S210" s="380"/>
      <c r="T210" s="380"/>
      <c r="U210" s="380"/>
      <c r="V210" s="380"/>
    </row>
    <row r="211" spans="1:22" ht="7.5" customHeight="1">
      <c r="A211" s="301"/>
      <c r="B211" s="887"/>
      <c r="C211" s="887"/>
      <c r="D211" s="887"/>
      <c r="E211" s="887"/>
      <c r="F211" s="887"/>
      <c r="G211" s="887"/>
      <c r="H211" s="887"/>
      <c r="I211" s="887"/>
      <c r="J211" s="887"/>
      <c r="K211" s="887"/>
      <c r="L211" s="887"/>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3" t="s">
        <v>96</v>
      </c>
      <c r="B214" s="883"/>
      <c r="C214" s="883"/>
      <c r="D214" s="883"/>
      <c r="E214" s="883"/>
      <c r="F214" s="883"/>
      <c r="G214" s="883"/>
      <c r="H214" s="883"/>
      <c r="I214" s="883"/>
      <c r="J214" s="883"/>
      <c r="K214" s="883"/>
      <c r="L214" s="883"/>
      <c r="M214" s="883"/>
      <c r="P214" s="322"/>
      <c r="Q214" s="379"/>
      <c r="R214" s="380"/>
      <c r="S214" s="380"/>
      <c r="T214" s="380"/>
      <c r="U214" s="380"/>
      <c r="V214" s="380"/>
      <c r="W214" s="28"/>
      <c r="X214" s="301"/>
    </row>
    <row r="215" spans="1:24" s="390" customFormat="1" ht="12.75">
      <c r="A215" s="883"/>
      <c r="B215" s="883"/>
      <c r="C215" s="883"/>
      <c r="D215" s="883"/>
      <c r="E215" s="883"/>
      <c r="F215" s="883"/>
      <c r="G215" s="883"/>
      <c r="H215" s="883"/>
      <c r="I215" s="883"/>
      <c r="J215" s="883"/>
      <c r="K215" s="883"/>
      <c r="L215" s="883"/>
      <c r="M215" s="883"/>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4" t="s">
        <v>103</v>
      </c>
      <c r="B217" s="884"/>
      <c r="C217" s="884"/>
      <c r="D217" s="884"/>
      <c r="E217" s="884"/>
      <c r="F217" s="884"/>
      <c r="G217" s="884"/>
      <c r="H217" s="884"/>
      <c r="I217" s="884"/>
      <c r="J217" s="884"/>
      <c r="K217" s="884"/>
      <c r="L217" s="884"/>
      <c r="M217" s="884"/>
      <c r="P217" s="322"/>
      <c r="Q217" s="379"/>
      <c r="R217" s="380"/>
      <c r="S217" s="380"/>
      <c r="T217" s="380"/>
      <c r="U217" s="380"/>
      <c r="V217" s="380"/>
      <c r="W217" s="28"/>
      <c r="X217" s="301"/>
    </row>
    <row r="218" spans="1:24" ht="12.75">
      <c r="A218" s="884"/>
      <c r="B218" s="884"/>
      <c r="C218" s="884"/>
      <c r="D218" s="884"/>
      <c r="E218" s="884"/>
      <c r="F218" s="884"/>
      <c r="G218" s="884"/>
      <c r="H218" s="884"/>
      <c r="I218" s="884"/>
      <c r="J218" s="884"/>
      <c r="K218" s="884"/>
      <c r="L218" s="884"/>
      <c r="M218" s="884"/>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75" hidden="1">
      <c r="A238" s="278"/>
      <c r="B238" s="278"/>
      <c r="C238" s="278"/>
      <c r="D238" s="278"/>
      <c r="E238" s="278"/>
      <c r="F238" s="278"/>
      <c r="G238" s="278"/>
      <c r="H238" s="278"/>
      <c r="I238" s="278"/>
      <c r="J238" s="278"/>
      <c r="K238" s="278"/>
      <c r="L238" s="278"/>
      <c r="M238" s="278"/>
      <c r="N238" s="278"/>
      <c r="O238" s="278"/>
      <c r="W238" s="378"/>
    </row>
    <row r="239" spans="1:19" s="28" customFormat="1" ht="12.75" hidden="1">
      <c r="A239" s="278"/>
      <c r="B239" s="278"/>
      <c r="C239" s="278"/>
      <c r="D239" s="278"/>
      <c r="E239" s="278"/>
      <c r="F239" s="278"/>
      <c r="G239" s="278"/>
      <c r="H239" s="278"/>
      <c r="I239" s="278"/>
      <c r="J239" s="278"/>
      <c r="K239" s="278"/>
      <c r="L239" s="278"/>
      <c r="M239" s="278"/>
      <c r="N239" s="278"/>
      <c r="O239" s="278"/>
      <c r="S239" s="378"/>
    </row>
    <row r="240" spans="1:19" s="28" customFormat="1" ht="12.75" hidden="1">
      <c r="A240" s="278"/>
      <c r="B240" s="278"/>
      <c r="C240" s="278"/>
      <c r="D240" s="278"/>
      <c r="E240" s="278"/>
      <c r="F240" s="278"/>
      <c r="G240" s="278"/>
      <c r="H240" s="278"/>
      <c r="I240" s="278"/>
      <c r="J240" s="278"/>
      <c r="K240" s="278"/>
      <c r="L240" s="278"/>
      <c r="M240" s="278"/>
      <c r="N240" s="278"/>
      <c r="O240" s="278"/>
      <c r="S240" s="378"/>
    </row>
    <row r="241" spans="1:24" s="28" customFormat="1" ht="12.75"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75"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75"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75"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75"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75" hidden="1">
      <c r="A272" s="278"/>
      <c r="B272" s="278"/>
      <c r="C272" s="278"/>
      <c r="D272" s="278"/>
      <c r="E272" s="278"/>
      <c r="F272" s="278"/>
      <c r="G272" s="278"/>
      <c r="H272" s="278"/>
      <c r="I272" s="278"/>
      <c r="J272" s="278"/>
      <c r="K272" s="278"/>
      <c r="L272" s="278"/>
      <c r="M272" s="278"/>
      <c r="N272" s="278"/>
      <c r="O272" s="278"/>
      <c r="P272" s="108"/>
      <c r="X272" s="234"/>
    </row>
    <row r="273" spans="1:24" s="109" customFormat="1" ht="12.75" hidden="1">
      <c r="A273" s="278"/>
      <c r="B273" s="278"/>
      <c r="C273" s="278"/>
      <c r="D273" s="278"/>
      <c r="E273" s="278"/>
      <c r="F273" s="278"/>
      <c r="G273" s="278"/>
      <c r="H273" s="278"/>
      <c r="I273" s="278"/>
      <c r="J273" s="278"/>
      <c r="K273" s="278"/>
      <c r="L273" s="278"/>
      <c r="M273" s="278"/>
      <c r="N273" s="278"/>
      <c r="O273" s="278"/>
      <c r="P273" s="108"/>
      <c r="X273" s="234"/>
    </row>
    <row r="274" spans="1:24" s="109" customFormat="1" ht="12.75" hidden="1">
      <c r="A274" s="278"/>
      <c r="B274" s="278"/>
      <c r="C274" s="278"/>
      <c r="D274" s="278"/>
      <c r="E274" s="278"/>
      <c r="F274" s="278"/>
      <c r="G274" s="278"/>
      <c r="H274" s="278"/>
      <c r="I274" s="278"/>
      <c r="J274" s="278"/>
      <c r="K274" s="278"/>
      <c r="L274" s="278"/>
      <c r="M274" s="278"/>
      <c r="N274" s="278"/>
      <c r="O274" s="278"/>
      <c r="P274" s="108"/>
      <c r="X274" s="234"/>
    </row>
    <row r="275" spans="1:24" s="109" customFormat="1" ht="12.75" hidden="1">
      <c r="A275" s="278"/>
      <c r="B275" s="278"/>
      <c r="C275" s="278"/>
      <c r="D275" s="278"/>
      <c r="E275" s="278"/>
      <c r="F275" s="278"/>
      <c r="G275" s="278"/>
      <c r="H275" s="278"/>
      <c r="I275" s="278"/>
      <c r="J275" s="278"/>
      <c r="K275" s="278"/>
      <c r="L275" s="278"/>
      <c r="M275" s="278"/>
      <c r="N275" s="278"/>
      <c r="O275" s="278"/>
      <c r="P275" s="108"/>
      <c r="X275" s="234"/>
    </row>
    <row r="276" spans="1:24" s="109" customFormat="1" ht="12.75" hidden="1">
      <c r="A276" s="278"/>
      <c r="B276" s="278"/>
      <c r="C276" s="278"/>
      <c r="D276" s="278"/>
      <c r="E276" s="278"/>
      <c r="F276" s="278"/>
      <c r="G276" s="278"/>
      <c r="H276" s="278"/>
      <c r="I276" s="278"/>
      <c r="J276" s="278"/>
      <c r="K276" s="278"/>
      <c r="L276" s="278"/>
      <c r="M276" s="278"/>
      <c r="N276" s="278"/>
      <c r="O276" s="278"/>
      <c r="P276" s="108"/>
      <c r="X276" s="234"/>
    </row>
    <row r="277" spans="1:24" s="109" customFormat="1" ht="12.75" hidden="1">
      <c r="A277" s="278"/>
      <c r="B277" s="278"/>
      <c r="C277" s="278"/>
      <c r="D277" s="278"/>
      <c r="E277" s="278"/>
      <c r="F277" s="278"/>
      <c r="G277" s="278"/>
      <c r="H277" s="278"/>
      <c r="I277" s="278"/>
      <c r="J277" s="278"/>
      <c r="K277" s="278"/>
      <c r="L277" s="278"/>
      <c r="M277" s="278"/>
      <c r="N277" s="278"/>
      <c r="O277" s="278"/>
      <c r="P277" s="108"/>
      <c r="X277" s="234"/>
    </row>
    <row r="278" spans="1:24" s="109" customFormat="1" ht="12.75" hidden="1">
      <c r="A278" s="278"/>
      <c r="B278" s="278"/>
      <c r="C278" s="278"/>
      <c r="D278" s="278"/>
      <c r="E278" s="278"/>
      <c r="F278" s="278"/>
      <c r="G278" s="278"/>
      <c r="H278" s="278"/>
      <c r="I278" s="278"/>
      <c r="J278" s="278"/>
      <c r="K278" s="278"/>
      <c r="L278" s="278"/>
      <c r="M278" s="278"/>
      <c r="N278" s="278"/>
      <c r="O278" s="278"/>
      <c r="P278" s="108"/>
      <c r="X278" s="234"/>
    </row>
    <row r="279" spans="1:24" s="109" customFormat="1" ht="12.75" hidden="1">
      <c r="A279" s="278"/>
      <c r="B279" s="278"/>
      <c r="C279" s="278"/>
      <c r="D279" s="278"/>
      <c r="E279" s="278"/>
      <c r="F279" s="278"/>
      <c r="G279" s="278"/>
      <c r="H279" s="278"/>
      <c r="I279" s="278"/>
      <c r="J279" s="278"/>
      <c r="K279" s="278"/>
      <c r="L279" s="278"/>
      <c r="M279" s="278"/>
      <c r="N279" s="278"/>
      <c r="O279" s="278"/>
      <c r="P279" s="108"/>
      <c r="X279" s="234"/>
    </row>
    <row r="280" spans="16:24" ht="12.75" hidden="1">
      <c r="P280" s="108"/>
      <c r="Q280" s="109"/>
      <c r="R280" s="109"/>
      <c r="S280" s="109"/>
      <c r="T280" s="109"/>
      <c r="U280" s="109"/>
      <c r="V280" s="109"/>
      <c r="W280" s="109"/>
      <c r="X280" s="234"/>
    </row>
    <row r="281" spans="16:24" ht="12.75" hidden="1">
      <c r="P281" s="108"/>
      <c r="Q281" s="109"/>
      <c r="R281" s="109"/>
      <c r="S281" s="109"/>
      <c r="T281" s="109"/>
      <c r="U281" s="109"/>
      <c r="V281" s="109"/>
      <c r="W281" s="109"/>
      <c r="X281" s="234"/>
    </row>
    <row r="282" spans="16:24" ht="12.75" hidden="1">
      <c r="P282" s="108"/>
      <c r="Q282" s="109"/>
      <c r="R282" s="109"/>
      <c r="S282" s="109"/>
      <c r="T282" s="109"/>
      <c r="U282" s="109"/>
      <c r="V282" s="109"/>
      <c r="W282" s="109"/>
      <c r="X282" s="234"/>
    </row>
    <row r="283" spans="16:24" ht="12.75" hidden="1">
      <c r="P283" s="108"/>
      <c r="Q283" s="109"/>
      <c r="R283" s="109"/>
      <c r="S283" s="109"/>
      <c r="T283" s="109"/>
      <c r="U283" s="109"/>
      <c r="V283" s="109"/>
      <c r="W283" s="109"/>
      <c r="X283" s="234"/>
    </row>
    <row r="284" ht="12.75" hidden="1">
      <c r="X284" s="301"/>
    </row>
    <row r="285" ht="12.75" hidden="1">
      <c r="X285" s="301"/>
    </row>
    <row r="286" ht="12.75" hidden="1">
      <c r="X286" s="301"/>
    </row>
    <row r="287" ht="12.75" hidden="1">
      <c r="X287" s="301"/>
    </row>
    <row r="288" ht="12.75" hidden="1">
      <c r="X288" s="301"/>
    </row>
    <row r="289" spans="1:24" s="28" customFormat="1" ht="12.75"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75" hidden="1"/>
    <row r="293" spans="16:24" ht="12.75" hidden="1">
      <c r="P293" s="28"/>
      <c r="Q293" s="28"/>
      <c r="R293" s="28"/>
      <c r="S293" s="28"/>
      <c r="T293" s="28"/>
      <c r="U293" s="28"/>
      <c r="V293" s="28"/>
      <c r="W293" s="28"/>
      <c r="X293" s="28"/>
    </row>
    <row r="294" spans="1:15" s="28" customFormat="1" ht="12.75" hidden="1">
      <c r="A294" s="278"/>
      <c r="B294" s="278"/>
      <c r="C294" s="278"/>
      <c r="D294" s="278"/>
      <c r="E294" s="278"/>
      <c r="F294" s="278"/>
      <c r="G294" s="278"/>
      <c r="H294" s="278"/>
      <c r="I294" s="278"/>
      <c r="J294" s="278"/>
      <c r="K294" s="278"/>
      <c r="L294" s="278"/>
      <c r="M294" s="278"/>
      <c r="N294" s="278"/>
      <c r="O294" s="278"/>
    </row>
    <row r="295" spans="16:24" ht="12.75">
      <c r="P295" s="28"/>
      <c r="Q295" s="28"/>
      <c r="R295" s="28"/>
      <c r="S295" s="28"/>
      <c r="T295" s="28"/>
      <c r="U295" s="28"/>
      <c r="V295" s="28"/>
      <c r="W295" s="28"/>
      <c r="X295" s="28"/>
    </row>
    <row r="296" ht="12.75"/>
    <row r="297" ht="12.75"/>
    <row r="298" spans="16:24" ht="12.75">
      <c r="P298" s="28"/>
      <c r="Q298" s="28"/>
      <c r="R298" s="28"/>
      <c r="S298" s="28"/>
      <c r="T298" s="28"/>
      <c r="U298" s="28"/>
      <c r="V298" s="28"/>
      <c r="W298" s="28"/>
      <c r="X298" s="28"/>
    </row>
    <row r="299" ht="12.75"/>
    <row r="300" ht="12.75"/>
    <row r="301" ht="12.75" hidden="1"/>
    <row r="302" ht="12.75" hidden="1"/>
    <row r="303" ht="12.75" hidden="1"/>
    <row r="304" ht="12.75" hidden="1"/>
    <row r="305" ht="12.75" hidden="1"/>
    <row r="306" ht="12.75" hidden="1"/>
    <row r="307" ht="12.75" hidden="1"/>
    <row r="308" ht="12.75" hidden="1"/>
    <row r="309" ht="12.75" hidden="1"/>
  </sheetData>
  <sheetProtection password="81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KICHENASSAMY Cédric</dc:creator>
  <cp:keywords/>
  <dc:description/>
  <cp:lastModifiedBy>CAMPEAU Xavier</cp:lastModifiedBy>
  <cp:lastPrinted>2023-05-02T14:02:28Z</cp:lastPrinted>
  <dcterms:created xsi:type="dcterms:W3CDTF">2005-09-22T12:43:51Z</dcterms:created>
  <dcterms:modified xsi:type="dcterms:W3CDTF">2023-05-17T13:03:45Z</dcterms:modified>
  <cp:category/>
  <cp:version/>
  <cp:contentType/>
  <cp:contentStatus/>
</cp:coreProperties>
</file>